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mpy\Documents\projekce_2022\c2022020_nemocnice_trebic_cov\verox\"/>
    </mc:Choice>
  </mc:AlternateContent>
  <xr:revisionPtr revIDLastSave="0" documentId="13_ncr:1_{D739EDC2-A093-444E-ACE0-4AC198DE544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7" i="3" l="1"/>
  <c r="B37" i="3"/>
  <c r="C36" i="3"/>
  <c r="B36" i="3"/>
  <c r="C35" i="3"/>
  <c r="B35" i="3"/>
  <c r="C34" i="3"/>
  <c r="B34" i="3"/>
  <c r="C33" i="3"/>
  <c r="B33" i="3"/>
  <c r="C32" i="3"/>
  <c r="B32" i="3"/>
  <c r="C26" i="3"/>
  <c r="B26" i="3"/>
  <c r="B25" i="3"/>
  <c r="C25" i="3" s="1"/>
  <c r="C21" i="3"/>
  <c r="B12" i="3"/>
  <c r="C10" i="3"/>
  <c r="C9" i="3"/>
  <c r="C7" i="3"/>
  <c r="C12" i="3" s="1"/>
  <c r="B7" i="3"/>
  <c r="C6" i="3"/>
  <c r="C5" i="3"/>
  <c r="B3" i="3"/>
  <c r="K102" i="2"/>
  <c r="J102" i="2"/>
  <c r="K101" i="2"/>
  <c r="I101" i="2"/>
  <c r="G101" i="2"/>
  <c r="K100" i="2"/>
  <c r="J100" i="2"/>
  <c r="I100" i="2"/>
  <c r="G100" i="2"/>
  <c r="K98" i="2"/>
  <c r="J98" i="2"/>
  <c r="I98" i="2"/>
  <c r="G98" i="2"/>
  <c r="K97" i="2"/>
  <c r="J97" i="2"/>
  <c r="I97" i="2"/>
  <c r="G97" i="2"/>
  <c r="K96" i="2"/>
  <c r="J96" i="2"/>
  <c r="I96" i="2"/>
  <c r="G96" i="2"/>
  <c r="K95" i="2"/>
  <c r="J95" i="2"/>
  <c r="I95" i="2"/>
  <c r="G95" i="2"/>
  <c r="K93" i="2"/>
  <c r="J93" i="2"/>
  <c r="I93" i="2"/>
  <c r="G93" i="2"/>
  <c r="K91" i="2"/>
  <c r="J91" i="2"/>
  <c r="I91" i="2"/>
  <c r="G91" i="2"/>
  <c r="K89" i="2"/>
  <c r="J89" i="2"/>
  <c r="I89" i="2"/>
  <c r="G89" i="2"/>
  <c r="K87" i="2"/>
  <c r="J87" i="2"/>
  <c r="I87" i="2"/>
  <c r="G87" i="2"/>
  <c r="K84" i="2"/>
  <c r="I84" i="2"/>
  <c r="G84" i="2"/>
  <c r="K83" i="2"/>
  <c r="I83" i="2"/>
  <c r="G83" i="2"/>
  <c r="K82" i="2"/>
  <c r="J82" i="2"/>
  <c r="I82" i="2"/>
  <c r="G82" i="2"/>
  <c r="K81" i="2"/>
  <c r="J81" i="2"/>
  <c r="I81" i="2"/>
  <c r="G81" i="2"/>
  <c r="K80" i="2"/>
  <c r="J80" i="2"/>
  <c r="I80" i="2"/>
  <c r="G80" i="2"/>
  <c r="K79" i="2"/>
  <c r="J79" i="2"/>
  <c r="I79" i="2"/>
  <c r="G79" i="2"/>
  <c r="K77" i="2"/>
  <c r="J77" i="2"/>
  <c r="I77" i="2"/>
  <c r="G77" i="2"/>
  <c r="K76" i="2"/>
  <c r="J76" i="2"/>
  <c r="I76" i="2"/>
  <c r="G76" i="2"/>
  <c r="K75" i="2"/>
  <c r="J75" i="2"/>
  <c r="K73" i="2"/>
  <c r="J73" i="2"/>
  <c r="I73" i="2"/>
  <c r="G73" i="2"/>
  <c r="K71" i="2"/>
  <c r="J71" i="2"/>
  <c r="I71" i="2"/>
  <c r="G71" i="2"/>
  <c r="K66" i="2"/>
  <c r="I66" i="2"/>
  <c r="G66" i="2"/>
  <c r="K65" i="2"/>
  <c r="I65" i="2"/>
  <c r="G65" i="2"/>
  <c r="K64" i="2"/>
  <c r="J64" i="2"/>
  <c r="I64" i="2"/>
  <c r="G64" i="2"/>
  <c r="K63" i="2"/>
  <c r="J63" i="2"/>
  <c r="I63" i="2"/>
  <c r="G63" i="2"/>
  <c r="K60" i="2"/>
  <c r="J60" i="2"/>
  <c r="I60" i="2"/>
  <c r="G60" i="2"/>
  <c r="K56" i="2"/>
  <c r="J56" i="2"/>
  <c r="I56" i="2"/>
  <c r="G56" i="2"/>
  <c r="K54" i="2"/>
  <c r="J54" i="2"/>
  <c r="I54" i="2"/>
  <c r="G54" i="2"/>
  <c r="K52" i="2"/>
  <c r="J52" i="2"/>
  <c r="I52" i="2"/>
  <c r="G52" i="2"/>
  <c r="K51" i="2"/>
  <c r="J51" i="2"/>
  <c r="I51" i="2"/>
  <c r="G51" i="2"/>
  <c r="K50" i="2"/>
  <c r="J50" i="2"/>
  <c r="I50" i="2"/>
  <c r="G50" i="2"/>
  <c r="K49" i="2"/>
  <c r="J49" i="2"/>
  <c r="I49" i="2"/>
  <c r="G49" i="2"/>
  <c r="K46" i="2"/>
  <c r="J46" i="2"/>
  <c r="I46" i="2"/>
  <c r="G46" i="2"/>
  <c r="K45" i="2"/>
  <c r="J45" i="2"/>
  <c r="I45" i="2"/>
  <c r="G45" i="2"/>
  <c r="K44" i="2"/>
  <c r="J44" i="2"/>
  <c r="I44" i="2"/>
  <c r="G44" i="2"/>
  <c r="K42" i="2"/>
  <c r="J42" i="2"/>
  <c r="I42" i="2"/>
  <c r="G42" i="2"/>
  <c r="K40" i="2"/>
  <c r="J40" i="2"/>
  <c r="I40" i="2"/>
  <c r="G40" i="2"/>
  <c r="K39" i="2"/>
  <c r="J39" i="2"/>
  <c r="I39" i="2"/>
  <c r="G39" i="2"/>
  <c r="K38" i="2"/>
  <c r="J38" i="2"/>
  <c r="I38" i="2"/>
  <c r="G38" i="2"/>
  <c r="K36" i="2"/>
  <c r="J36" i="2"/>
  <c r="I36" i="2"/>
  <c r="G36" i="2"/>
  <c r="K35" i="2"/>
  <c r="J35" i="2"/>
  <c r="I35" i="2"/>
  <c r="G35" i="2"/>
  <c r="K33" i="2"/>
  <c r="J33" i="2"/>
  <c r="I33" i="2"/>
  <c r="G33" i="2"/>
  <c r="K32" i="2"/>
  <c r="J32" i="2"/>
  <c r="I32" i="2"/>
  <c r="G32" i="2"/>
  <c r="K30" i="2"/>
  <c r="J30" i="2"/>
  <c r="I30" i="2"/>
  <c r="G30" i="2"/>
  <c r="K28" i="2"/>
  <c r="J28" i="2"/>
  <c r="I28" i="2"/>
  <c r="G28" i="2"/>
  <c r="K26" i="2"/>
  <c r="J26" i="2"/>
  <c r="I26" i="2"/>
  <c r="G26" i="2"/>
  <c r="K24" i="2"/>
  <c r="J24" i="2"/>
  <c r="I24" i="2"/>
  <c r="G24" i="2"/>
  <c r="K22" i="2"/>
  <c r="J22" i="2"/>
  <c r="I22" i="2"/>
  <c r="G22" i="2"/>
  <c r="K19" i="2"/>
  <c r="I19" i="2"/>
  <c r="G19" i="2"/>
  <c r="K18" i="2"/>
  <c r="J18" i="2"/>
  <c r="I18" i="2"/>
  <c r="G18" i="2"/>
  <c r="K17" i="2"/>
  <c r="J17" i="2"/>
  <c r="I17" i="2"/>
  <c r="G17" i="2"/>
  <c r="K16" i="2"/>
  <c r="J16" i="2"/>
  <c r="I16" i="2"/>
  <c r="G16" i="2"/>
  <c r="K15" i="2"/>
  <c r="J15" i="2"/>
  <c r="I15" i="2"/>
  <c r="G15" i="2"/>
  <c r="K14" i="2"/>
  <c r="J14" i="2"/>
  <c r="I14" i="2"/>
  <c r="G14" i="2"/>
  <c r="K13" i="2"/>
  <c r="J13" i="2"/>
  <c r="I13" i="2"/>
  <c r="G13" i="2"/>
  <c r="K12" i="2"/>
  <c r="J12" i="2"/>
  <c r="I12" i="2"/>
  <c r="G12" i="2"/>
  <c r="K11" i="2"/>
  <c r="J11" i="2"/>
  <c r="I11" i="2"/>
  <c r="G11" i="2"/>
  <c r="K10" i="2"/>
  <c r="J10" i="2"/>
  <c r="I10" i="2"/>
  <c r="G10" i="2"/>
  <c r="K9" i="2"/>
  <c r="J9" i="2"/>
  <c r="I9" i="2"/>
  <c r="G9" i="2"/>
  <c r="K8" i="2"/>
  <c r="J8" i="2"/>
  <c r="I8" i="2"/>
  <c r="G8" i="2"/>
  <c r="K7" i="2"/>
  <c r="J7" i="2"/>
  <c r="I7" i="2"/>
  <c r="G7" i="2"/>
  <c r="K6" i="2"/>
  <c r="J6" i="2"/>
  <c r="I6" i="2"/>
  <c r="G6" i="2"/>
  <c r="K5" i="2"/>
  <c r="J5" i="2"/>
  <c r="I5" i="2"/>
  <c r="G5" i="2"/>
  <c r="K4" i="2"/>
  <c r="J4" i="2"/>
  <c r="I4" i="2"/>
  <c r="G4" i="2"/>
  <c r="K3" i="2"/>
  <c r="J3" i="2"/>
  <c r="I3" i="2"/>
  <c r="G3" i="2"/>
  <c r="C16" i="3" l="1"/>
  <c r="C24" i="3" s="1"/>
  <c r="C27" i="3" s="1"/>
</calcChain>
</file>

<file path=xl/sharedStrings.xml><?xml version="1.0" encoding="utf-8"?>
<sst xmlns="http://schemas.openxmlformats.org/spreadsheetml/2006/main" count="751" uniqueCount="320">
  <si>
    <t>Název</t>
  </si>
  <si>
    <t>Hodnota</t>
  </si>
  <si>
    <t>Nadpis rekapitulace</t>
  </si>
  <si>
    <t>Seznam prací a dodávek elektrotechnických zařízení</t>
  </si>
  <si>
    <t>Akce</t>
  </si>
  <si>
    <t>Nemocnice Třebíč -  rekonstrukce areálové kanalizace</t>
  </si>
  <si>
    <t>Projekt</t>
  </si>
  <si>
    <t>PS 02   Elektročást</t>
  </si>
  <si>
    <t>Investor</t>
  </si>
  <si>
    <t>Kraj Vysočina, Jihlava, Žižkova 57/1882, _x000D_
PSČ 587 33 IČO: 70890749</t>
  </si>
  <si>
    <t>Z. č.</t>
  </si>
  <si>
    <t>c2022020</t>
  </si>
  <si>
    <t>A. č.</t>
  </si>
  <si>
    <t/>
  </si>
  <si>
    <t>Smlouva</t>
  </si>
  <si>
    <t>Vypracoval</t>
  </si>
  <si>
    <t>Bc. Adam Novák</t>
  </si>
  <si>
    <t>Kontroloval</t>
  </si>
  <si>
    <t>Datum</t>
  </si>
  <si>
    <t>25.04.2022</t>
  </si>
  <si>
    <t>Zpracovatel</t>
  </si>
  <si>
    <t>CÚ</t>
  </si>
  <si>
    <t>2022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</si>
  <si>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</si>
  <si>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</si>
  <si>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</si>
  <si>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</si>
  <si>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</si>
  <si>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</si>
  <si>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</si>
  <si>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</si>
  <si>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</si>
  <si>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</si>
  <si>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</si>
  <si>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</si>
  <si>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</si>
  <si>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</si>
  <si>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</si>
  <si>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</si>
  <si>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</si>
  <si>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</si>
  <si>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</si>
  <si>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</si>
  <si>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</si>
  <si>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</si>
  <si>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Věta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</si>
  <si>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</si>
  <si>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</si>
  <si>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</si>
  <si>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</si>
  <si>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</si>
  <si>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</si>
  <si>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</si>
  <si>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</si>
  <si>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</si>
  <si>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Výpočet množství</t>
  </si>
  <si>
    <t>Výkres</t>
  </si>
  <si>
    <t>Rozvadeč RČ</t>
  </si>
  <si>
    <t>1221-32207</t>
  </si>
  <si>
    <t>1</t>
  </si>
  <si>
    <t>Rozvaděč IP65 400x500x210mm, nástěný, uzamikatelné dvířka, oceloplechový</t>
  </si>
  <si>
    <t>ks</t>
  </si>
  <si>
    <t>1182-16355</t>
  </si>
  <si>
    <t>2</t>
  </si>
  <si>
    <t>40-3 Vypínač</t>
  </si>
  <si>
    <t>Ks</t>
  </si>
  <si>
    <t>1228-1097</t>
  </si>
  <si>
    <t>3</t>
  </si>
  <si>
    <t>Svodič bleskových proudů a přepětí, vhodné pro 3-fázový systém TN-S, instalace na vstupu do budovy, 240 kA(8/20), 50 kA (10/350)</t>
  </si>
  <si>
    <t>1182-14028</t>
  </si>
  <si>
    <t>4</t>
  </si>
  <si>
    <t>10B-1N-030A Proudový chránič s nadproudovou ochranou</t>
  </si>
  <si>
    <t>1182-14567</t>
  </si>
  <si>
    <t>5</t>
  </si>
  <si>
    <t>16-001-A230 Impulzní relé</t>
  </si>
  <si>
    <t>1182-15960</t>
  </si>
  <si>
    <t>6</t>
  </si>
  <si>
    <t>40-4-030A Proudový chránič</t>
  </si>
  <si>
    <t>1182-15758</t>
  </si>
  <si>
    <t>7</t>
  </si>
  <si>
    <t>25B-3 Jistič</t>
  </si>
  <si>
    <t>1182-15757</t>
  </si>
  <si>
    <t>8</t>
  </si>
  <si>
    <t>20B-3 Jistič</t>
  </si>
  <si>
    <t>1182-10254</t>
  </si>
  <si>
    <t>9</t>
  </si>
  <si>
    <t>20-20-A230 Instalační stykač</t>
  </si>
  <si>
    <t>1182-15625</t>
  </si>
  <si>
    <t>10</t>
  </si>
  <si>
    <t>10B-1 Jistič</t>
  </si>
  <si>
    <t>1221-13556</t>
  </si>
  <si>
    <t>11</t>
  </si>
  <si>
    <t>Vývodka PG 21 s maticí, 13-18mm</t>
  </si>
  <si>
    <t>1221-13552</t>
  </si>
  <si>
    <t>12</t>
  </si>
  <si>
    <t>Vývodka PG 09 s maticí, 4-8mm</t>
  </si>
  <si>
    <t>1221-13555</t>
  </si>
  <si>
    <t>13</t>
  </si>
  <si>
    <t>Vývodka PG 16 s maticí, 10-14mm</t>
  </si>
  <si>
    <t>2+4=6</t>
  </si>
  <si>
    <t>14</t>
  </si>
  <si>
    <t>Magnetický drátový detekro na dveře</t>
  </si>
  <si>
    <t>PLC MODUL, 8 digi in, 4 digi out, pro montážní lištu DIN, 4 analog in, 24 V/DC, LCD displeyem a ethernet portem</t>
  </si>
  <si>
    <t>16</t>
  </si>
  <si>
    <t>Síťový zdroj na din lištu 230V/24V 2,5A</t>
  </si>
  <si>
    <t>Rozvadeč RČ- celkem</t>
  </si>
  <si>
    <t>Elektromontáže</t>
  </si>
  <si>
    <t>Silnoproud</t>
  </si>
  <si>
    <t>1191-292</t>
  </si>
  <si>
    <t>17</t>
  </si>
  <si>
    <t>motáž rozvaděčů OCEP, plastových rozvodnic, nebo rozvaděčových skříní na stavbě, včetně připojení, M</t>
  </si>
  <si>
    <t>Svitidla</t>
  </si>
  <si>
    <t>18</t>
  </si>
  <si>
    <t>"A" Svítidlo průmyslové s modulem LED 1x8000 lm, spektrum 840, ABS základna s nerez. klipy, s vyšší chemickou odolnosstí, IP66, 54W 1455x98x84mm</t>
  </si>
  <si>
    <t>Recyklace</t>
  </si>
  <si>
    <t>1184-445</t>
  </si>
  <si>
    <t>19</t>
  </si>
  <si>
    <t>příspěvek na recyklaci svítidla</t>
  </si>
  <si>
    <t>1002-12270</t>
  </si>
  <si>
    <t>SPÍNAČ, PŘEPÍNAČ, IP44 (plast, bezšroubové svorky)</t>
  </si>
  <si>
    <t>1002-12741</t>
  </si>
  <si>
    <t>20</t>
  </si>
  <si>
    <t>Přepínač střídavý IP54, s čirým průzorem a popisovým polem; řazení 6S, 6So (1S, 1So); b. šedá, bezšroubové svorky (na hořl. podklady B až E)</t>
  </si>
  <si>
    <t>Zásuvková skříň</t>
  </si>
  <si>
    <t>1078-724</t>
  </si>
  <si>
    <t>Zás.skříň IP44 jištěná s chráničem 40/4/003 2x230V, 1x16/5, 1x32/5, 2xB16/1, 1xB16/3, 1xB20/3</t>
  </si>
  <si>
    <t>KRABICE - napojovací - hlavní budova</t>
  </si>
  <si>
    <t>22</t>
  </si>
  <si>
    <t>Rozvodnice 180x110x90 polystyren EPS šesa, IP 54, Průchodky, nosná DIN Lišta pro individální osazení</t>
  </si>
  <si>
    <t>23</t>
  </si>
  <si>
    <t>Svorkonice na DIN lištu pro připojení průřezu 16mm2, 3x šeda, 1x modrá, 1x zelená, do 100A</t>
  </si>
  <si>
    <t>KRABICE - pro přěpětovou ochranu - hlavní budova</t>
  </si>
  <si>
    <t>24</t>
  </si>
  <si>
    <t>Rozvodnice 360x254x90 polystyren EPS šesa, IP 54, Průchodky, nosná DIN Lišta pro individální osazení</t>
  </si>
  <si>
    <t>1228-992</t>
  </si>
  <si>
    <t>25</t>
  </si>
  <si>
    <t>kombinovaný svodič bleskových proudů a přepětí, vhodné pro 3-fázový systém TN-S, instalace na vstupu do budovy, 100 kA (10/350), 240 kA (8/20)</t>
  </si>
  <si>
    <t>7004-8067</t>
  </si>
  <si>
    <t>KABEL SILOVÝ,IZOLACE PVC S VODIČEM PE</t>
  </si>
  <si>
    <t>7004-8068</t>
  </si>
  <si>
    <t>26</t>
  </si>
  <si>
    <t>CYKY-J 3x1.5 mm2</t>
  </si>
  <si>
    <t>m</t>
  </si>
  <si>
    <t>7004-8080</t>
  </si>
  <si>
    <t>27</t>
  </si>
  <si>
    <t>CYKY-J 5x4 mm2</t>
  </si>
  <si>
    <t>10+10+10=30</t>
  </si>
  <si>
    <t>7004-8083</t>
  </si>
  <si>
    <t>28</t>
  </si>
  <si>
    <t>CYKY-J 5x16 , pevně</t>
  </si>
  <si>
    <t>110</t>
  </si>
  <si>
    <t>7004-8053</t>
  </si>
  <si>
    <t>KABEL SILOVÝ,IZOLACE PVC BEZ VODIČE PE</t>
  </si>
  <si>
    <t>7004-8054</t>
  </si>
  <si>
    <t>29</t>
  </si>
  <si>
    <t>CYKY-O 2x1.5 mm2</t>
  </si>
  <si>
    <t>7002-1</t>
  </si>
  <si>
    <t>VODIČ JEDNOŽILOVÝ  (CY)</t>
  </si>
  <si>
    <t>7004-8007</t>
  </si>
  <si>
    <t>30</t>
  </si>
  <si>
    <t>H07V-U 6</t>
  </si>
  <si>
    <t>7004-8008</t>
  </si>
  <si>
    <t>31</t>
  </si>
  <si>
    <t>H07V-U 10</t>
  </si>
  <si>
    <t>10+10=20</t>
  </si>
  <si>
    <t>7002-9</t>
  </si>
  <si>
    <t>32</t>
  </si>
  <si>
    <t>H07V-R 16</t>
  </si>
  <si>
    <t>50</t>
  </si>
  <si>
    <t>1191-30</t>
  </si>
  <si>
    <t>TRUBKY, LIŠTY</t>
  </si>
  <si>
    <t>1123-4118</t>
  </si>
  <si>
    <t>33</t>
  </si>
  <si>
    <t>18X13 LIŠTA VKLÁDACÍ (3m)</t>
  </si>
  <si>
    <t>1123-7751</t>
  </si>
  <si>
    <t>34</t>
  </si>
  <si>
    <t>40X40 LIŠTA HRANATÁ</t>
  </si>
  <si>
    <t>1123-594</t>
  </si>
  <si>
    <t>35</t>
  </si>
  <si>
    <t>TRUBKA KOPOFLEX 63</t>
  </si>
  <si>
    <t>1123-6633</t>
  </si>
  <si>
    <t>36</t>
  </si>
  <si>
    <t>CHRÁNIČKA OPT. KABELU 40</t>
  </si>
  <si>
    <t>120</t>
  </si>
  <si>
    <t>1123-4806</t>
  </si>
  <si>
    <t>37</t>
  </si>
  <si>
    <t>CHRÁNIČKA DĚLENÁ KOPOHALF HDPE, pod vozovku</t>
  </si>
  <si>
    <t>2*8=16</t>
  </si>
  <si>
    <t>CIHELNEM DO PRUMERU 60mm</t>
  </si>
  <si>
    <t>38</t>
  </si>
  <si>
    <t xml:space="preserve"> Stena do 450mm</t>
  </si>
  <si>
    <t xml:space="preserve"> ODVOZ SUTI</t>
  </si>
  <si>
    <t>39</t>
  </si>
  <si>
    <t>doprava suti na stavě, odvoz suti na skládku včetně poplatku za uložení</t>
  </si>
  <si>
    <t>t</t>
  </si>
  <si>
    <t>0,01</t>
  </si>
  <si>
    <t xml:space="preserve"> HODINOVE ZUCTOVACI SAZBY</t>
  </si>
  <si>
    <t>40</t>
  </si>
  <si>
    <t>Montáže pro ostatní specialisty a dokončovací práce</t>
  </si>
  <si>
    <t>hod</t>
  </si>
  <si>
    <t>3*2*8=48</t>
  </si>
  <si>
    <t>41</t>
  </si>
  <si>
    <t>Montáže optické chráničky</t>
  </si>
  <si>
    <t>5*2*8=80</t>
  </si>
  <si>
    <t>42</t>
  </si>
  <si>
    <t>Plovákové čidlo hladiny</t>
  </si>
  <si>
    <t xml:space="preserve"> PROVEDENI REVIZNICH ZKOUSEK</t>
  </si>
  <si>
    <t xml:space="preserve"> DLE CSN 33 2000-6</t>
  </si>
  <si>
    <t>43</t>
  </si>
  <si>
    <t>Výchozí revize včetně vypracování revizní zprávy</t>
  </si>
  <si>
    <t>kpl</t>
  </si>
  <si>
    <t>44</t>
  </si>
  <si>
    <t>Tičr zpráva</t>
  </si>
  <si>
    <t>Silnoproud - celkem</t>
  </si>
  <si>
    <t>Elektromontáže - celkem</t>
  </si>
  <si>
    <t>Uzemnění</t>
  </si>
  <si>
    <t>1244-100</t>
  </si>
  <si>
    <t>ZINKOVANÉ PROVEDENÍ</t>
  </si>
  <si>
    <t>1244-1</t>
  </si>
  <si>
    <t>OCELOVÝ DRÁT POZINKOVANÝ</t>
  </si>
  <si>
    <t>1244-3</t>
  </si>
  <si>
    <t>45</t>
  </si>
  <si>
    <t>Drát 10 drát ø 10mm(0,62kg/m), pevně</t>
  </si>
  <si>
    <t>3+3=6</t>
  </si>
  <si>
    <t>1244-6</t>
  </si>
  <si>
    <t>OCELOVÝ PÁSEK POZINKOVANÝ</t>
  </si>
  <si>
    <t>1244-8</t>
  </si>
  <si>
    <t>46</t>
  </si>
  <si>
    <t>Páska 30x4 páska 30x4 (0,95 kg/m), pevně</t>
  </si>
  <si>
    <t>1244-368</t>
  </si>
  <si>
    <t>NEREZOVÉ PROVEDENÍ</t>
  </si>
  <si>
    <t>1244-369</t>
  </si>
  <si>
    <t>Do výkopu přípojky u hlavní budovy</t>
  </si>
  <si>
    <t>1244-465</t>
  </si>
  <si>
    <t>47</t>
  </si>
  <si>
    <t>Drát 10 N V4A drát ø 10mm N (0,62kg/m), pevně</t>
  </si>
  <si>
    <t>1244-467</t>
  </si>
  <si>
    <t>48</t>
  </si>
  <si>
    <t>Páska 30x3,5 N V4A páska 30x3,5 nerez V4A (0,84kg/m), pevně</t>
  </si>
  <si>
    <t>1244-407</t>
  </si>
  <si>
    <t>SVORKA HROMOSVODNÍ,UZEMŇOVACÍ</t>
  </si>
  <si>
    <t>1244-433</t>
  </si>
  <si>
    <t>49</t>
  </si>
  <si>
    <t>SR 3b N svorka páska-drát nerez</t>
  </si>
  <si>
    <t>1244-431</t>
  </si>
  <si>
    <t>SR 2b N svorka páska-páska nerez</t>
  </si>
  <si>
    <t>1244-408</t>
  </si>
  <si>
    <t>51</t>
  </si>
  <si>
    <t>SU N univerzální nerez</t>
  </si>
  <si>
    <t>1123-7271</t>
  </si>
  <si>
    <t>52</t>
  </si>
  <si>
    <t>KO 125 E/EQ02_KA KRABICE ODB. S EQ SVORK.</t>
  </si>
  <si>
    <t>Uzemnění - celkem</t>
  </si>
  <si>
    <t>Uzemnění- celkem</t>
  </si>
  <si>
    <t>Zemní práce</t>
  </si>
  <si>
    <t>460 01</t>
  </si>
  <si>
    <t>VYTÝČENÍ TRATI</t>
  </si>
  <si>
    <t>460 01-0024</t>
  </si>
  <si>
    <t>53</t>
  </si>
  <si>
    <t xml:space="preserve"> Kabelové vedení v zastaveném prostoru</t>
  </si>
  <si>
    <t>km</t>
  </si>
  <si>
    <t>0,5</t>
  </si>
  <si>
    <t>9999-991</t>
  </si>
  <si>
    <t>HLOUBENÍ KABELOVÉ RÝHY</t>
  </si>
  <si>
    <t>9999-1002</t>
  </si>
  <si>
    <t>54</t>
  </si>
  <si>
    <t xml:space="preserve"> Zemina třídy 4, šíře 350mm,hloubka 800mm</t>
  </si>
  <si>
    <t>2*60=120</t>
  </si>
  <si>
    <t>9999-1175</t>
  </si>
  <si>
    <t>ZÁHOZ KABELOVÉ RÝHY</t>
  </si>
  <si>
    <t>9999-1182</t>
  </si>
  <si>
    <t>55</t>
  </si>
  <si>
    <t>460 62</t>
  </si>
  <si>
    <t>ÚPRAVA POVRCHU</t>
  </si>
  <si>
    <t>460 62-0014</t>
  </si>
  <si>
    <t>56</t>
  </si>
  <si>
    <t xml:space="preserve"> Provizorní úprava terénu v zemina třídy 4</t>
  </si>
  <si>
    <t>m2</t>
  </si>
  <si>
    <t>120*0,35=42</t>
  </si>
  <si>
    <t>9999-1189</t>
  </si>
  <si>
    <t>57</t>
  </si>
  <si>
    <t xml:space="preserve"> Položeni drnu</t>
  </si>
  <si>
    <t>0,35*(35*2)=24,5</t>
  </si>
  <si>
    <t>9999-1190</t>
  </si>
  <si>
    <t>58</t>
  </si>
  <si>
    <t xml:space="preserve"> Osetí povrchu travou</t>
  </si>
  <si>
    <t>59</t>
  </si>
  <si>
    <t>Rozebrání dlažby</t>
  </si>
  <si>
    <t>16*2=32</t>
  </si>
  <si>
    <t>60</t>
  </si>
  <si>
    <t>Pložození dlažby včetně nového lože</t>
  </si>
  <si>
    <t>9999-1117</t>
  </si>
  <si>
    <t>FOLIE VÝSTRAŽNÁ Z PVC</t>
  </si>
  <si>
    <t>9999-1119</t>
  </si>
  <si>
    <t>61</t>
  </si>
  <si>
    <t xml:space="preserve"> Šířka 33cm</t>
  </si>
  <si>
    <t>Zemní práce- celkem</t>
  </si>
  <si>
    <t>VŠECHNY ODKAZY NA KONKRÉTNÍ VÝROBKY JSOU UVEDENY  JAKO PŘÍKLAD A LZE TYTO VÝROBKY NAHRADIT VÝROBKY OBDOBNÝMI STEJNÝCH TECHNICKÝCH, ROZMĚROVÝCH A KVALITATIVNÍCH PARAMETRŮ</t>
  </si>
  <si>
    <t>Hodnota A</t>
  </si>
  <si>
    <t>Hodnota B</t>
  </si>
  <si>
    <t>Základní náklady</t>
  </si>
  <si>
    <t>Dodávka</t>
  </si>
  <si>
    <t>Doprava %, Přesun %</t>
  </si>
  <si>
    <t>Montáž - materiál</t>
  </si>
  <si>
    <t>Montáž - práce</t>
  </si>
  <si>
    <t>Mezisoučet 1</t>
  </si>
  <si>
    <t>PPV % z montáže: materiál + práce</t>
  </si>
  <si>
    <t>Nátěry</t>
  </si>
  <si>
    <t>PPV % z nátěrů a zemních prací</t>
  </si>
  <si>
    <t>Mezisoučet 2</t>
  </si>
  <si>
    <t>Základní náklady celkem</t>
  </si>
  <si>
    <t>Vedlejší náklady</t>
  </si>
  <si>
    <t>Vedlejší náklady celkem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</si>
  <si>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</si>
  <si>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</si>
  <si>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</si>
  <si>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</si>
  <si>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</si>
  <si>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Silnoproud</t>
  </si>
  <si>
    <t xml:space="preserve"> 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</si>
</sst>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匪㊐Ë☸­_x0008_"/>
      <charset val="238"/>
    </font>
    <font>
      <b/>
      <sz val="11"/>
      <color rgb="FF000000"/>
      <name val="敓潧⁥䥕蘀匪㊐Ë☸­_x0008_"/>
      <charset val="238"/>
    </font>
    <font>
      <b/>
      <sz val="10"/>
      <color rgb="FF000000"/>
      <name val="敓潧⁥䥕蘀匪㊐Ë☸­_x0008_"/>
      <charset val="238"/>
    </font>
    <font>
      <b/>
      <sz val="9"/>
      <color rgb="FF000000"/>
      <name val="敓潧⁥䥕蘀匪㊐Ë☸­_x0008_"/>
      <charset val="238"/>
    </font>
    <font>
      <i/>
      <sz val="10"/>
      <color rgb="FF000000"/>
      <name val="敓潧⁥䥕蘀匪㊐Ë☸­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workbookViewId="0">
      <selection activeCell="C12" sqref="C12"/>
    </sheetView>
  </sheetViews>
  <sheetFormatPr defaultRowHeight="15"/>
  <cols>
    <col min="1" max="1" width="28.7109375" style="1" bestFit="1" customWidth="1"/>
    <col min="2" max="2" width="10.85546875" style="11" bestFit="1" customWidth="1"/>
    <col min="3" max="3" width="13.7109375" style="11" bestFit="1" customWidth="1"/>
    <col min="6" max="6" width="0" style="10" hidden="1" customWidth="1"/>
  </cols>
  <sheetData>
    <row r="1" spans="1:4">
      <c r="A1" s="2" t="s">
        <v>0</v>
      </c>
      <c r="B1" s="12" t="s">
        <v>298</v>
      </c>
      <c r="C1" s="12" t="s">
        <v>299</v>
      </c>
      <c r="D1" s="3"/>
    </row>
    <row r="2" spans="1:4">
      <c r="A2" s="5" t="s">
        <v>300</v>
      </c>
      <c r="B2" s="15"/>
      <c r="C2" s="15"/>
      <c r="D2" s="3"/>
    </row>
    <row r="3" spans="1:4">
      <c r="A3" s="7" t="s">
        <v>301</v>
      </c>
      <c r="B3" s="14">
        <f>0</f>
        <v>0</v>
      </c>
      <c r="C3" s="14"/>
      <c r="D3" s="3"/>
    </row>
    <row r="4" spans="1:4">
      <c r="A4" s="7" t="s">
        <v>302</v>
      </c>
      <c r="B4" s="14">
        <v>0</v>
      </c>
      <c r="C4" s="14">
        <v>0</v>
      </c>
      <c r="D4" s="3"/>
    </row>
    <row r="5" spans="1:4">
      <c r="A5" s="7" t="s">
        <v>303</v>
      </c>
      <c r="B5" s="14"/>
      <c r="C5" s="14">
        <f>(Rozpočet!G66) + (Rozpočet!G84)</f>
        <v>0</v>
      </c>
      <c r="D5" s="3"/>
    </row>
    <row r="6" spans="1:4">
      <c r="A6" s="7" t="s">
        <v>304</v>
      </c>
      <c r="B6" s="14"/>
      <c r="C6" s="14">
        <f>0 + (Rozpočet!I66) + (Rozpočet!I84)</f>
        <v>0</v>
      </c>
      <c r="D6" s="3"/>
    </row>
    <row r="7" spans="1:4">
      <c r="A7" s="8" t="s">
        <v>305</v>
      </c>
      <c r="B7" s="18">
        <f>B3 + B4</f>
        <v>0</v>
      </c>
      <c r="C7" s="18">
        <f>C3 + C4 + C5 + C6</f>
        <v>0</v>
      </c>
      <c r="D7" s="3"/>
    </row>
    <row r="8" spans="1:4">
      <c r="A8" s="7" t="s">
        <v>306</v>
      </c>
      <c r="B8" s="14"/>
      <c r="C8" s="14">
        <v>0</v>
      </c>
      <c r="D8" s="3"/>
    </row>
    <row r="9" spans="1:4">
      <c r="A9" s="7" t="s">
        <v>307</v>
      </c>
      <c r="B9" s="14"/>
      <c r="C9" s="14">
        <f>0 + 0</f>
        <v>0</v>
      </c>
      <c r="D9" s="3"/>
    </row>
    <row r="10" spans="1:4">
      <c r="A10" s="7" t="s">
        <v>254</v>
      </c>
      <c r="B10" s="14"/>
      <c r="C10" s="14">
        <f>(Rozpočet!G101) + (Rozpočet!I101)</f>
        <v>0</v>
      </c>
      <c r="D10" s="3"/>
    </row>
    <row r="11" spans="1:4">
      <c r="A11" s="7" t="s">
        <v>308</v>
      </c>
      <c r="B11" s="14"/>
      <c r="C11" s="14">
        <v>0</v>
      </c>
      <c r="D11" s="3"/>
    </row>
    <row r="12" spans="1:4">
      <c r="A12" s="8" t="s">
        <v>309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13</v>
      </c>
      <c r="B13" s="14"/>
      <c r="C13" s="14"/>
      <c r="D13" s="3"/>
    </row>
    <row r="14" spans="1:4">
      <c r="A14" s="7" t="s">
        <v>13</v>
      </c>
      <c r="B14" s="14"/>
      <c r="C14" s="14"/>
      <c r="D14" s="3"/>
    </row>
    <row r="15" spans="1:4">
      <c r="A15" s="7" t="s">
        <v>13</v>
      </c>
      <c r="B15" s="14"/>
      <c r="C15" s="14"/>
      <c r="D15" s="3"/>
    </row>
    <row r="16" spans="1:4">
      <c r="A16" s="5" t="s">
        <v>310</v>
      </c>
      <c r="B16" s="15"/>
      <c r="C16" s="15">
        <f>B12 + C12 + C13 + C14 + C15</f>
        <v>0</v>
      </c>
      <c r="D16" s="3"/>
    </row>
    <row r="17" spans="1:4">
      <c r="A17" s="7" t="s">
        <v>13</v>
      </c>
      <c r="B17" s="14"/>
      <c r="C17" s="14"/>
      <c r="D17" s="3"/>
    </row>
    <row r="18" spans="1:4">
      <c r="A18" s="5" t="s">
        <v>311</v>
      </c>
      <c r="B18" s="15"/>
      <c r="C18" s="15"/>
      <c r="D18" s="3"/>
    </row>
    <row r="19" spans="1:4">
      <c r="A19" s="7" t="s">
        <v>13</v>
      </c>
      <c r="B19" s="14"/>
      <c r="C19" s="14"/>
      <c r="D19" s="3"/>
    </row>
    <row r="20" spans="1:4">
      <c r="A20" s="7" t="s">
        <v>13</v>
      </c>
      <c r="B20" s="14"/>
      <c r="C20" s="14"/>
      <c r="D20" s="3"/>
    </row>
    <row r="21" spans="1:4">
      <c r="A21" s="5" t="s">
        <v>312</v>
      </c>
      <c r="B21" s="15"/>
      <c r="C21" s="15">
        <f>C19 + C20</f>
        <v>0</v>
      </c>
      <c r="D21" s="3"/>
    </row>
    <row r="22" spans="1:4">
      <c r="A22" s="7" t="s">
        <v>13</v>
      </c>
      <c r="B22" s="14"/>
      <c r="C22" s="14"/>
      <c r="D22" s="3"/>
    </row>
    <row r="23" spans="1:4">
      <c r="A23" s="7" t="s">
        <v>13</v>
      </c>
      <c r="B23" s="14"/>
      <c r="C23" s="14"/>
      <c r="D23" s="3"/>
    </row>
    <row r="24" spans="1:4">
      <c r="A24" s="4" t="s">
        <v>313</v>
      </c>
      <c r="B24" s="13"/>
      <c r="C24" s="13">
        <f>C16 + C21 + C22</f>
        <v>0</v>
      </c>
      <c r="D24" s="3"/>
    </row>
    <row r="25" spans="1:4">
      <c r="A25" s="7" t="s">
        <v>314</v>
      </c>
      <c r="B25" s="14">
        <f>(SUM(Rozpočet!G22:G64)+SUM(Rozpočet!G69:G74,Rozpočet!G76:G82)+SUM(Rozpočet!G86:G100)) + (SUM(Rozpočet!I22:I64)+SUM(Rozpočet!I69:I74,Rozpočet!I76:I82)+SUM(Rozpočet!I86:I100))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315</v>
      </c>
      <c r="B26" s="14">
        <f>(SUM(Rozpočet!G23,Rozpočet!G25,Rozpočet!G27,Rozpočet!G29,Rozpočet!G31,Rozpočet!G34,Rozpočet!G37,Rozpočet!G41,Rozpočet!G43,Rozpočet!G47,Rozpočet!G53,Rozpočet!G55,Rozpočet!G57,Rozpočet!G61:G62)+SUM(Rozpočet!G69:G70,Rozpočet!G72,Rozpočet!G74,Rozpočet!G78)+SUM(Rozpočet!G86,Rozpočet!G88,Rozpočet!G90,Rozpočet!G92,Rozpočet!G94,Rozpočet!G99)) + (SUM(Rozpočet!I23,Rozpočet!I25,Rozpočet!I27,Rozpočet!I29,Rozpočet!I31,Rozpočet!I34,Rozpočet!I37,Rozpočet!I41,Rozpočet!I43,Rozpočet!I47,Rozpočet!I53,Rozpočet!I55,Rozpočet!I57,Rozpočet!I61:I62)+SUM(Rozpočet!I69:I70,Rozpočet!I72,Rozpočet!I74,Rozpočet!I78)+SUM(Rozpočet!I86,Rozpočet!I88,Rozpočet!I90,Rozpočet!I92,Rozpočet!I94,Rozpočet!I99))</f>
        <v>0</v>
      </c>
      <c r="C26" s="14">
        <f>B26 * Parametry!B32 / 100</f>
        <v>0</v>
      </c>
      <c r="D26" s="3"/>
    </row>
    <row r="27" spans="1:4">
      <c r="A27" s="4" t="s">
        <v>316</v>
      </c>
      <c r="B27" s="13"/>
      <c r="C27" s="13">
        <f>C24 + C25 + C26</f>
        <v>0</v>
      </c>
      <c r="D27" s="3"/>
    </row>
    <row r="28" spans="1:4">
      <c r="A28" s="7" t="s">
        <v>13</v>
      </c>
      <c r="B28" s="14"/>
      <c r="C28" s="14"/>
      <c r="D28" s="3"/>
    </row>
    <row r="29" spans="1:4">
      <c r="A29" s="7" t="s">
        <v>13</v>
      </c>
      <c r="B29" s="14"/>
      <c r="C29" s="14"/>
      <c r="D29" s="3"/>
    </row>
    <row r="30" spans="1:4">
      <c r="A30" s="7" t="s">
        <v>13</v>
      </c>
      <c r="B30" s="14"/>
      <c r="C30" s="14"/>
      <c r="D30" s="3"/>
    </row>
    <row r="31" spans="1:4">
      <c r="A31" s="5" t="s">
        <v>317</v>
      </c>
      <c r="B31" s="19" t="s">
        <v>49</v>
      </c>
      <c r="C31" s="19" t="s">
        <v>51</v>
      </c>
      <c r="D31" s="3"/>
    </row>
    <row r="32" spans="1:4">
      <c r="A32" s="7" t="s">
        <v>57</v>
      </c>
      <c r="B32" s="14">
        <f>(Rozpočet!G19)</f>
        <v>0</v>
      </c>
      <c r="C32" s="14">
        <f>(Rozpočet!I19)</f>
        <v>0</v>
      </c>
      <c r="D32" s="3"/>
    </row>
    <row r="33" spans="1:4">
      <c r="A33" s="7" t="s">
        <v>106</v>
      </c>
      <c r="B33" s="14">
        <f>(Rozpočet!G66)</f>
        <v>0</v>
      </c>
      <c r="C33" s="14">
        <f>(Rozpočet!I66)</f>
        <v>0</v>
      </c>
      <c r="D33" s="3"/>
    </row>
    <row r="34" spans="1:4">
      <c r="A34" s="7" t="s">
        <v>318</v>
      </c>
      <c r="B34" s="14">
        <f>(Rozpočet!G65)</f>
        <v>0</v>
      </c>
      <c r="C34" s="14">
        <f>(Rozpočet!I65)</f>
        <v>0</v>
      </c>
      <c r="D34" s="3"/>
    </row>
    <row r="35" spans="1:4">
      <c r="A35" s="7" t="s">
        <v>215</v>
      </c>
      <c r="B35" s="14">
        <f>(Rozpočet!G84)</f>
        <v>0</v>
      </c>
      <c r="C35" s="14">
        <f>(Rozpočet!I84)</f>
        <v>0</v>
      </c>
      <c r="D35" s="3"/>
    </row>
    <row r="36" spans="1:4">
      <c r="A36" s="7" t="s">
        <v>319</v>
      </c>
      <c r="B36" s="14">
        <f>(Rozpočet!G83)</f>
        <v>0</v>
      </c>
      <c r="C36" s="14">
        <f>(Rozpočet!I83)</f>
        <v>0</v>
      </c>
      <c r="D36" s="3"/>
    </row>
    <row r="37" spans="1:4">
      <c r="A37" s="7" t="s">
        <v>254</v>
      </c>
      <c r="B37" s="14">
        <f>(Rozpočet!G101)</f>
        <v>0</v>
      </c>
      <c r="C37" s="14">
        <f>(Rozpočet!I101)</f>
        <v>0</v>
      </c>
      <c r="D37" s="3"/>
    </row>
    <row r="38" spans="1:4">
      <c r="A38" s="7" t="s">
        <v>13</v>
      </c>
      <c r="B38" s="14"/>
      <c r="C38" s="14"/>
      <c r="D38" s="3"/>
    </row>
    <row r="39" spans="1:4">
      <c r="A39" s="7" t="s">
        <v>13</v>
      </c>
      <c r="B39" s="14"/>
      <c r="C39" s="14"/>
      <c r="D39" s="3"/>
    </row>
    <row r="40" spans="1:4">
      <c r="A40" s="7" t="s">
        <v>13</v>
      </c>
      <c r="B40" s="14"/>
      <c r="C40" s="14"/>
      <c r="D40" s="3"/>
    </row>
    <row r="41" spans="1:4">
      <c r="A41" s="7" t="s">
        <v>13</v>
      </c>
      <c r="B41" s="14"/>
      <c r="C41" s="14"/>
      <c r="D41" s="3"/>
    </row>
    <row r="42" spans="1:4">
      <c r="A42" s="7" t="s">
        <v>13</v>
      </c>
      <c r="B42" s="14"/>
      <c r="C42" s="14"/>
      <c r="D42" s="3"/>
    </row>
    <row r="43" spans="1:4">
      <c r="A43" s="7" t="s">
        <v>13</v>
      </c>
      <c r="B43" s="14"/>
      <c r="C43" s="14"/>
      <c r="D43" s="3"/>
    </row>
    <row r="44" spans="1:4">
      <c r="A44" s="7" t="s">
        <v>13</v>
      </c>
      <c r="B44" s="14"/>
      <c r="C44" s="14"/>
      <c r="D44" s="3"/>
    </row>
    <row r="45" spans="1:4">
      <c r="A45" s="7" t="s">
        <v>13</v>
      </c>
      <c r="B45" s="14"/>
      <c r="C45" s="14"/>
      <c r="D45" s="3"/>
    </row>
    <row r="46" spans="1:4">
      <c r="A46" s="7" t="s">
        <v>13</v>
      </c>
      <c r="B46" s="14"/>
      <c r="C46" s="14"/>
      <c r="D46" s="3"/>
    </row>
    <row r="47" spans="1:4">
      <c r="A47" s="7" t="s">
        <v>13</v>
      </c>
      <c r="B47" s="14"/>
      <c r="C47" s="14"/>
      <c r="D47" s="3"/>
    </row>
    <row r="48" spans="1:4">
      <c r="A48" s="7" t="s">
        <v>13</v>
      </c>
      <c r="B48" s="14"/>
      <c r="C48" s="14"/>
      <c r="D48" s="3"/>
    </row>
    <row r="49" spans="1:4">
      <c r="A49" s="7" t="s">
        <v>13</v>
      </c>
      <c r="B49" s="14"/>
      <c r="C49" s="14"/>
      <c r="D49" s="3"/>
    </row>
    <row r="50" spans="1:4">
      <c r="A50" s="7" t="s">
        <v>13</v>
      </c>
      <c r="B50" s="14"/>
      <c r="C50" s="14"/>
      <c r="D50" s="3"/>
    </row>
    <row r="51" spans="1:4">
      <c r="A51" s="7" t="s">
        <v>13</v>
      </c>
      <c r="B51" s="14"/>
      <c r="C51" s="14"/>
      <c r="D51" s="3"/>
    </row>
    <row r="52" spans="1:4">
      <c r="A52" s="7" t="s">
        <v>13</v>
      </c>
      <c r="B52" s="14"/>
      <c r="C52" s="14"/>
      <c r="D52" s="3"/>
    </row>
    <row r="53" spans="1:4">
      <c r="A53" s="7" t="s">
        <v>13</v>
      </c>
      <c r="B53" s="14"/>
      <c r="C53" s="14"/>
      <c r="D53" s="3"/>
    </row>
    <row r="54" spans="1:4">
      <c r="A54" s="7" t="s">
        <v>13</v>
      </c>
      <c r="B54" s="14"/>
      <c r="C54" s="14"/>
      <c r="D54" s="3"/>
    </row>
    <row r="55" spans="1:4">
      <c r="A55" s="7" t="s">
        <v>13</v>
      </c>
      <c r="B55" s="14"/>
      <c r="C55" s="14"/>
      <c r="D55" s="3"/>
    </row>
    <row r="56" spans="1:4">
      <c r="A56" s="7" t="s">
        <v>13</v>
      </c>
      <c r="B56" s="14"/>
      <c r="C56" s="14"/>
      <c r="D56" s="3"/>
    </row>
    <row r="57" spans="1:4">
      <c r="A57" s="7" t="s">
        <v>13</v>
      </c>
      <c r="B57" s="14"/>
      <c r="C57" s="14"/>
      <c r="D57" s="3"/>
    </row>
    <row r="58" spans="1:4">
      <c r="A58" s="7" t="s">
        <v>13</v>
      </c>
      <c r="B58" s="14"/>
      <c r="C58" s="14"/>
      <c r="D58" s="3"/>
    </row>
    <row r="59" spans="1:4">
      <c r="A59" s="7" t="s">
        <v>13</v>
      </c>
      <c r="B59" s="14"/>
      <c r="C59" s="14"/>
      <c r="D59" s="3"/>
    </row>
    <row r="60" spans="1:4">
      <c r="A60" s="7" t="s">
        <v>13</v>
      </c>
      <c r="B60" s="14"/>
      <c r="C60" s="14"/>
      <c r="D60" s="3"/>
    </row>
    <row r="61" spans="1:4">
      <c r="A61" s="7" t="s">
        <v>13</v>
      </c>
      <c r="B61" s="14"/>
      <c r="C61" s="14"/>
      <c r="D61" s="3"/>
    </row>
    <row r="62" spans="1:4">
      <c r="A62" s="7" t="s">
        <v>13</v>
      </c>
      <c r="B62" s="14"/>
      <c r="C62" s="14"/>
      <c r="D62" s="3"/>
    </row>
    <row r="63" spans="1:4">
      <c r="A63" s="7" t="s">
        <v>13</v>
      </c>
      <c r="B63" s="14"/>
      <c r="C63" s="14"/>
      <c r="D6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2"/>
  <sheetViews>
    <sheetView workbookViewId="0"/>
  </sheetViews>
  <sheetFormatPr defaultRowHeight="15"/>
  <cols>
    <col min="1" max="1" width="11.140625" style="1" bestFit="1" customWidth="1"/>
    <col min="2" max="2" width="6.140625" style="1" bestFit="1" customWidth="1"/>
    <col min="3" max="3" width="178" style="1" bestFit="1" customWidth="1"/>
    <col min="4" max="4" width="4" style="1" bestFit="1" customWidth="1"/>
    <col min="5" max="5" width="6.42578125" style="11" bestFit="1" customWidth="1"/>
    <col min="6" max="6" width="7.140625" style="11" bestFit="1" customWidth="1"/>
    <col min="7" max="7" width="13.42578125" style="11" bestFit="1" customWidth="1"/>
    <col min="8" max="8" width="6.42578125" style="11" bestFit="1" customWidth="1"/>
    <col min="9" max="9" width="12.5703125" style="11" bestFit="1" customWidth="1"/>
    <col min="10" max="10" width="5.28515625" style="11" bestFit="1" customWidth="1"/>
    <col min="11" max="11" width="11.42578125" style="11" bestFit="1" customWidth="1"/>
    <col min="12" max="12" width="14.5703125" style="1" bestFit="1" customWidth="1"/>
    <col min="13" max="13" width="6.140625" style="1" bestFit="1" customWidth="1"/>
    <col min="16" max="16" width="0" style="10" hidden="1" customWidth="1"/>
  </cols>
  <sheetData>
    <row r="1" spans="1:15">
      <c r="A1" s="2" t="s">
        <v>45</v>
      </c>
      <c r="B1" s="2" t="s">
        <v>46</v>
      </c>
      <c r="C1" s="2" t="s">
        <v>0</v>
      </c>
      <c r="D1" s="2" t="s">
        <v>47</v>
      </c>
      <c r="E1" s="12" t="s">
        <v>48</v>
      </c>
      <c r="F1" s="12" t="s">
        <v>49</v>
      </c>
      <c r="G1" s="12" t="s">
        <v>50</v>
      </c>
      <c r="H1" s="12" t="s">
        <v>51</v>
      </c>
      <c r="I1" s="12" t="s">
        <v>52</v>
      </c>
      <c r="J1" s="12" t="s">
        <v>53</v>
      </c>
      <c r="K1" s="12" t="s">
        <v>54</v>
      </c>
      <c r="L1" s="2" t="s">
        <v>55</v>
      </c>
      <c r="M1" s="2" t="s">
        <v>56</v>
      </c>
      <c r="N1" s="3"/>
      <c r="O1" s="3"/>
    </row>
    <row r="2" spans="1:15">
      <c r="A2" s="4" t="s">
        <v>13</v>
      </c>
      <c r="B2" s="4" t="s">
        <v>13</v>
      </c>
      <c r="C2" s="4" t="s">
        <v>57</v>
      </c>
      <c r="D2" s="4" t="s">
        <v>13</v>
      </c>
      <c r="E2" s="13"/>
      <c r="F2" s="13"/>
      <c r="G2" s="13"/>
      <c r="H2" s="13"/>
      <c r="I2" s="13"/>
      <c r="J2" s="13"/>
      <c r="K2" s="13"/>
      <c r="L2" s="4" t="s">
        <v>13</v>
      </c>
      <c r="M2" s="4" t="s">
        <v>13</v>
      </c>
      <c r="N2" s="3"/>
      <c r="O2" s="3"/>
    </row>
    <row r="3" spans="1:15">
      <c r="A3" s="7" t="s">
        <v>58</v>
      </c>
      <c r="B3" s="7" t="s">
        <v>59</v>
      </c>
      <c r="C3" s="7" t="s">
        <v>60</v>
      </c>
      <c r="D3" s="7" t="s">
        <v>61</v>
      </c>
      <c r="E3" s="14">
        <v>1</v>
      </c>
      <c r="F3" s="14"/>
      <c r="G3" s="14">
        <f t="shared" ref="G3:G18" si="0">E3*F3</f>
        <v>0</v>
      </c>
      <c r="H3" s="14"/>
      <c r="I3" s="14">
        <f t="shared" ref="I3:I18" si="1">E3*H3</f>
        <v>0</v>
      </c>
      <c r="J3" s="14">
        <f t="shared" ref="J3:J18" si="2">F3+H3</f>
        <v>0</v>
      </c>
      <c r="K3" s="14">
        <f t="shared" ref="K3:K18" si="3">G3+I3</f>
        <v>0</v>
      </c>
      <c r="L3" s="7" t="s">
        <v>13</v>
      </c>
      <c r="M3" s="7" t="s">
        <v>13</v>
      </c>
      <c r="N3" s="3"/>
      <c r="O3" s="3"/>
    </row>
    <row r="4" spans="1:15">
      <c r="A4" s="7" t="s">
        <v>62</v>
      </c>
      <c r="B4" s="7" t="s">
        <v>63</v>
      </c>
      <c r="C4" s="7" t="s">
        <v>64</v>
      </c>
      <c r="D4" s="7" t="s">
        <v>65</v>
      </c>
      <c r="E4" s="14">
        <v>1</v>
      </c>
      <c r="F4" s="14"/>
      <c r="G4" s="14">
        <f t="shared" si="0"/>
        <v>0</v>
      </c>
      <c r="H4" s="14"/>
      <c r="I4" s="14">
        <f t="shared" si="1"/>
        <v>0</v>
      </c>
      <c r="J4" s="14">
        <f t="shared" si="2"/>
        <v>0</v>
      </c>
      <c r="K4" s="14">
        <f t="shared" si="3"/>
        <v>0</v>
      </c>
      <c r="L4" s="7" t="s">
        <v>59</v>
      </c>
      <c r="M4" s="7" t="s">
        <v>13</v>
      </c>
      <c r="N4" s="3"/>
      <c r="O4" s="3"/>
    </row>
    <row r="5" spans="1:15">
      <c r="A5" s="7" t="s">
        <v>66</v>
      </c>
      <c r="B5" s="7" t="s">
        <v>67</v>
      </c>
      <c r="C5" s="7" t="s">
        <v>68</v>
      </c>
      <c r="D5" s="7" t="s">
        <v>61</v>
      </c>
      <c r="E5" s="14">
        <v>1</v>
      </c>
      <c r="F5" s="14"/>
      <c r="G5" s="14">
        <f t="shared" si="0"/>
        <v>0</v>
      </c>
      <c r="H5" s="14"/>
      <c r="I5" s="14">
        <f t="shared" si="1"/>
        <v>0</v>
      </c>
      <c r="J5" s="14">
        <f t="shared" si="2"/>
        <v>0</v>
      </c>
      <c r="K5" s="14">
        <f t="shared" si="3"/>
        <v>0</v>
      </c>
      <c r="L5" s="7" t="s">
        <v>59</v>
      </c>
      <c r="M5" s="7" t="s">
        <v>13</v>
      </c>
      <c r="N5" s="3"/>
      <c r="O5" s="3"/>
    </row>
    <row r="6" spans="1:15">
      <c r="A6" s="7" t="s">
        <v>69</v>
      </c>
      <c r="B6" s="7" t="s">
        <v>70</v>
      </c>
      <c r="C6" s="7" t="s">
        <v>71</v>
      </c>
      <c r="D6" s="7" t="s">
        <v>65</v>
      </c>
      <c r="E6" s="14">
        <v>2</v>
      </c>
      <c r="F6" s="14"/>
      <c r="G6" s="14">
        <f t="shared" si="0"/>
        <v>0</v>
      </c>
      <c r="H6" s="14"/>
      <c r="I6" s="14">
        <f t="shared" si="1"/>
        <v>0</v>
      </c>
      <c r="J6" s="14">
        <f t="shared" si="2"/>
        <v>0</v>
      </c>
      <c r="K6" s="14">
        <f t="shared" si="3"/>
        <v>0</v>
      </c>
      <c r="L6" s="7" t="s">
        <v>59</v>
      </c>
      <c r="M6" s="7" t="s">
        <v>13</v>
      </c>
      <c r="N6" s="3"/>
      <c r="O6" s="3"/>
    </row>
    <row r="7" spans="1:15">
      <c r="A7" s="7" t="s">
        <v>72</v>
      </c>
      <c r="B7" s="7" t="s">
        <v>73</v>
      </c>
      <c r="C7" s="7" t="s">
        <v>74</v>
      </c>
      <c r="D7" s="7" t="s">
        <v>65</v>
      </c>
      <c r="E7" s="14">
        <v>1</v>
      </c>
      <c r="F7" s="14"/>
      <c r="G7" s="14">
        <f t="shared" si="0"/>
        <v>0</v>
      </c>
      <c r="H7" s="14"/>
      <c r="I7" s="14">
        <f t="shared" si="1"/>
        <v>0</v>
      </c>
      <c r="J7" s="14">
        <f t="shared" si="2"/>
        <v>0</v>
      </c>
      <c r="K7" s="14">
        <f t="shared" si="3"/>
        <v>0</v>
      </c>
      <c r="L7" s="7" t="s">
        <v>59</v>
      </c>
      <c r="M7" s="7" t="s">
        <v>13</v>
      </c>
      <c r="N7" s="3"/>
      <c r="O7" s="3"/>
    </row>
    <row r="8" spans="1:15">
      <c r="A8" s="7" t="s">
        <v>75</v>
      </c>
      <c r="B8" s="7" t="s">
        <v>76</v>
      </c>
      <c r="C8" s="7" t="s">
        <v>77</v>
      </c>
      <c r="D8" s="7" t="s">
        <v>65</v>
      </c>
      <c r="E8" s="14">
        <v>1</v>
      </c>
      <c r="F8" s="14"/>
      <c r="G8" s="14">
        <f t="shared" si="0"/>
        <v>0</v>
      </c>
      <c r="H8" s="14"/>
      <c r="I8" s="14">
        <f t="shared" si="1"/>
        <v>0</v>
      </c>
      <c r="J8" s="14">
        <f t="shared" si="2"/>
        <v>0</v>
      </c>
      <c r="K8" s="14">
        <f t="shared" si="3"/>
        <v>0</v>
      </c>
      <c r="L8" s="7" t="s">
        <v>59</v>
      </c>
      <c r="M8" s="7" t="s">
        <v>13</v>
      </c>
      <c r="N8" s="3"/>
      <c r="O8" s="3"/>
    </row>
    <row r="9" spans="1:15">
      <c r="A9" s="7" t="s">
        <v>78</v>
      </c>
      <c r="B9" s="7" t="s">
        <v>79</v>
      </c>
      <c r="C9" s="7" t="s">
        <v>80</v>
      </c>
      <c r="D9" s="7" t="s">
        <v>65</v>
      </c>
      <c r="E9" s="14">
        <v>1</v>
      </c>
      <c r="F9" s="14"/>
      <c r="G9" s="14">
        <f t="shared" si="0"/>
        <v>0</v>
      </c>
      <c r="H9" s="14"/>
      <c r="I9" s="14">
        <f t="shared" si="1"/>
        <v>0</v>
      </c>
      <c r="J9" s="14">
        <f t="shared" si="2"/>
        <v>0</v>
      </c>
      <c r="K9" s="14">
        <f t="shared" si="3"/>
        <v>0</v>
      </c>
      <c r="L9" s="7" t="s">
        <v>59</v>
      </c>
      <c r="M9" s="7" t="s">
        <v>13</v>
      </c>
      <c r="N9" s="3"/>
      <c r="O9" s="3"/>
    </row>
    <row r="10" spans="1:15">
      <c r="A10" s="7" t="s">
        <v>81</v>
      </c>
      <c r="B10" s="7" t="s">
        <v>82</v>
      </c>
      <c r="C10" s="7" t="s">
        <v>83</v>
      </c>
      <c r="D10" s="7" t="s">
        <v>65</v>
      </c>
      <c r="E10" s="14">
        <v>2</v>
      </c>
      <c r="F10" s="14"/>
      <c r="G10" s="14">
        <f t="shared" si="0"/>
        <v>0</v>
      </c>
      <c r="H10" s="14"/>
      <c r="I10" s="14">
        <f t="shared" si="1"/>
        <v>0</v>
      </c>
      <c r="J10" s="14">
        <f t="shared" si="2"/>
        <v>0</v>
      </c>
      <c r="K10" s="14">
        <f t="shared" si="3"/>
        <v>0</v>
      </c>
      <c r="L10" s="7" t="s">
        <v>63</v>
      </c>
      <c r="M10" s="7" t="s">
        <v>13</v>
      </c>
      <c r="N10" s="3"/>
      <c r="O10" s="3"/>
    </row>
    <row r="11" spans="1:15">
      <c r="A11" s="7" t="s">
        <v>84</v>
      </c>
      <c r="B11" s="7" t="s">
        <v>85</v>
      </c>
      <c r="C11" s="7" t="s">
        <v>86</v>
      </c>
      <c r="D11" s="7" t="s">
        <v>65</v>
      </c>
      <c r="E11" s="14">
        <v>1</v>
      </c>
      <c r="F11" s="14"/>
      <c r="G11" s="14">
        <f t="shared" si="0"/>
        <v>0</v>
      </c>
      <c r="H11" s="14"/>
      <c r="I11" s="14">
        <f t="shared" si="1"/>
        <v>0</v>
      </c>
      <c r="J11" s="14">
        <f t="shared" si="2"/>
        <v>0</v>
      </c>
      <c r="K11" s="14">
        <f t="shared" si="3"/>
        <v>0</v>
      </c>
      <c r="L11" s="7" t="s">
        <v>59</v>
      </c>
      <c r="M11" s="7" t="s">
        <v>13</v>
      </c>
      <c r="N11" s="3"/>
      <c r="O11" s="3"/>
    </row>
    <row r="12" spans="1:15">
      <c r="A12" s="7" t="s">
        <v>87</v>
      </c>
      <c r="B12" s="7" t="s">
        <v>88</v>
      </c>
      <c r="C12" s="7" t="s">
        <v>89</v>
      </c>
      <c r="D12" s="7" t="s">
        <v>65</v>
      </c>
      <c r="E12" s="14">
        <v>2</v>
      </c>
      <c r="F12" s="14"/>
      <c r="G12" s="14">
        <f t="shared" si="0"/>
        <v>0</v>
      </c>
      <c r="H12" s="14"/>
      <c r="I12" s="14">
        <f t="shared" si="1"/>
        <v>0</v>
      </c>
      <c r="J12" s="14">
        <f t="shared" si="2"/>
        <v>0</v>
      </c>
      <c r="K12" s="14">
        <f t="shared" si="3"/>
        <v>0</v>
      </c>
      <c r="L12" s="7" t="s">
        <v>63</v>
      </c>
      <c r="M12" s="7" t="s">
        <v>13</v>
      </c>
      <c r="N12" s="3"/>
      <c r="O12" s="3"/>
    </row>
    <row r="13" spans="1:15">
      <c r="A13" s="7" t="s">
        <v>90</v>
      </c>
      <c r="B13" s="7" t="s">
        <v>91</v>
      </c>
      <c r="C13" s="7" t="s">
        <v>92</v>
      </c>
      <c r="D13" s="7" t="s">
        <v>61</v>
      </c>
      <c r="E13" s="14">
        <v>1</v>
      </c>
      <c r="F13" s="14"/>
      <c r="G13" s="14">
        <f t="shared" si="0"/>
        <v>0</v>
      </c>
      <c r="H13" s="14"/>
      <c r="I13" s="14">
        <f t="shared" si="1"/>
        <v>0</v>
      </c>
      <c r="J13" s="14">
        <f t="shared" si="2"/>
        <v>0</v>
      </c>
      <c r="K13" s="14">
        <f t="shared" si="3"/>
        <v>0</v>
      </c>
      <c r="L13" s="7" t="s">
        <v>59</v>
      </c>
      <c r="M13" s="7" t="s">
        <v>13</v>
      </c>
      <c r="N13" s="3"/>
      <c r="O13" s="3"/>
    </row>
    <row r="14" spans="1:15">
      <c r="A14" s="7" t="s">
        <v>93</v>
      </c>
      <c r="B14" s="7" t="s">
        <v>94</v>
      </c>
      <c r="C14" s="7" t="s">
        <v>95</v>
      </c>
      <c r="D14" s="7" t="s">
        <v>61</v>
      </c>
      <c r="E14" s="14">
        <v>3</v>
      </c>
      <c r="F14" s="14"/>
      <c r="G14" s="14">
        <f t="shared" si="0"/>
        <v>0</v>
      </c>
      <c r="H14" s="14"/>
      <c r="I14" s="14">
        <f t="shared" si="1"/>
        <v>0</v>
      </c>
      <c r="J14" s="14">
        <f t="shared" si="2"/>
        <v>0</v>
      </c>
      <c r="K14" s="14">
        <f t="shared" si="3"/>
        <v>0</v>
      </c>
      <c r="L14" s="7" t="s">
        <v>67</v>
      </c>
      <c r="M14" s="7" t="s">
        <v>13</v>
      </c>
      <c r="N14" s="3"/>
      <c r="O14" s="3"/>
    </row>
    <row r="15" spans="1:15">
      <c r="A15" s="7" t="s">
        <v>96</v>
      </c>
      <c r="B15" s="7" t="s">
        <v>97</v>
      </c>
      <c r="C15" s="7" t="s">
        <v>98</v>
      </c>
      <c r="D15" s="7" t="s">
        <v>61</v>
      </c>
      <c r="E15" s="14">
        <v>6</v>
      </c>
      <c r="F15" s="14"/>
      <c r="G15" s="14">
        <f t="shared" si="0"/>
        <v>0</v>
      </c>
      <c r="H15" s="14"/>
      <c r="I15" s="14">
        <f t="shared" si="1"/>
        <v>0</v>
      </c>
      <c r="J15" s="14">
        <f t="shared" si="2"/>
        <v>0</v>
      </c>
      <c r="K15" s="14">
        <f t="shared" si="3"/>
        <v>0</v>
      </c>
      <c r="L15" s="7" t="s">
        <v>99</v>
      </c>
      <c r="M15" s="7" t="s">
        <v>13</v>
      </c>
      <c r="N15" s="3"/>
      <c r="O15" s="3"/>
    </row>
    <row r="16" spans="1:15">
      <c r="A16" s="7" t="s">
        <v>96</v>
      </c>
      <c r="B16" s="7" t="s">
        <v>100</v>
      </c>
      <c r="C16" s="7" t="s">
        <v>101</v>
      </c>
      <c r="D16" s="7" t="s">
        <v>61</v>
      </c>
      <c r="E16" s="14">
        <v>2</v>
      </c>
      <c r="F16" s="14"/>
      <c r="G16" s="14">
        <f t="shared" si="0"/>
        <v>0</v>
      </c>
      <c r="H16" s="14"/>
      <c r="I16" s="14">
        <f t="shared" si="1"/>
        <v>0</v>
      </c>
      <c r="J16" s="14">
        <f t="shared" si="2"/>
        <v>0</v>
      </c>
      <c r="K16" s="14">
        <f t="shared" si="3"/>
        <v>0</v>
      </c>
      <c r="L16" s="7" t="s">
        <v>59</v>
      </c>
      <c r="M16" s="7" t="s">
        <v>13</v>
      </c>
      <c r="N16" s="3"/>
      <c r="O16" s="3"/>
    </row>
    <row r="17" spans="1:15">
      <c r="A17" s="7" t="s">
        <v>13</v>
      </c>
      <c r="B17" s="7" t="s">
        <v>43</v>
      </c>
      <c r="C17" s="7" t="s">
        <v>102</v>
      </c>
      <c r="D17" s="7" t="s">
        <v>61</v>
      </c>
      <c r="E17" s="14">
        <v>1</v>
      </c>
      <c r="F17" s="14"/>
      <c r="G17" s="14">
        <f t="shared" si="0"/>
        <v>0</v>
      </c>
      <c r="H17" s="14"/>
      <c r="I17" s="14">
        <f t="shared" si="1"/>
        <v>0</v>
      </c>
      <c r="J17" s="14">
        <f t="shared" si="2"/>
        <v>0</v>
      </c>
      <c r="K17" s="14">
        <f t="shared" si="3"/>
        <v>0</v>
      </c>
      <c r="L17" s="7" t="s">
        <v>59</v>
      </c>
      <c r="M17" s="7" t="s">
        <v>13</v>
      </c>
      <c r="N17" s="3"/>
      <c r="O17" s="3"/>
    </row>
    <row r="18" spans="1:15">
      <c r="A18" s="7" t="s">
        <v>13</v>
      </c>
      <c r="B18" s="7" t="s">
        <v>103</v>
      </c>
      <c r="C18" s="7" t="s">
        <v>104</v>
      </c>
      <c r="D18" s="7" t="s">
        <v>61</v>
      </c>
      <c r="E18" s="14">
        <v>1</v>
      </c>
      <c r="F18" s="14"/>
      <c r="G18" s="14">
        <f t="shared" si="0"/>
        <v>0</v>
      </c>
      <c r="H18" s="14"/>
      <c r="I18" s="14">
        <f t="shared" si="1"/>
        <v>0</v>
      </c>
      <c r="J18" s="14">
        <f t="shared" si="2"/>
        <v>0</v>
      </c>
      <c r="K18" s="14">
        <f t="shared" si="3"/>
        <v>0</v>
      </c>
      <c r="L18" s="7" t="s">
        <v>59</v>
      </c>
      <c r="M18" s="7" t="s">
        <v>13</v>
      </c>
      <c r="N18" s="3"/>
      <c r="O18" s="3"/>
    </row>
    <row r="19" spans="1:15">
      <c r="A19" s="4" t="s">
        <v>13</v>
      </c>
      <c r="B19" s="4" t="s">
        <v>13</v>
      </c>
      <c r="C19" s="4" t="s">
        <v>105</v>
      </c>
      <c r="D19" s="4" t="s">
        <v>13</v>
      </c>
      <c r="E19" s="13"/>
      <c r="F19" s="13"/>
      <c r="G19" s="13">
        <f>SUM(G3:G18)</f>
        <v>0</v>
      </c>
      <c r="H19" s="13"/>
      <c r="I19" s="13">
        <f>SUM(I3:I18)</f>
        <v>0</v>
      </c>
      <c r="J19" s="13"/>
      <c r="K19" s="13">
        <f>SUM(K3:K18)</f>
        <v>0</v>
      </c>
      <c r="L19" s="4" t="s">
        <v>13</v>
      </c>
      <c r="M19" s="4" t="s">
        <v>13</v>
      </c>
      <c r="N19" s="3"/>
      <c r="O19" s="3"/>
    </row>
    <row r="20" spans="1:15">
      <c r="A20" s="4" t="s">
        <v>13</v>
      </c>
      <c r="B20" s="4" t="s">
        <v>13</v>
      </c>
      <c r="C20" s="4" t="s">
        <v>106</v>
      </c>
      <c r="D20" s="4" t="s">
        <v>13</v>
      </c>
      <c r="E20" s="13"/>
      <c r="F20" s="13"/>
      <c r="G20" s="13"/>
      <c r="H20" s="13"/>
      <c r="I20" s="13"/>
      <c r="J20" s="13"/>
      <c r="K20" s="13"/>
      <c r="L20" s="4" t="s">
        <v>13</v>
      </c>
      <c r="M20" s="4" t="s">
        <v>13</v>
      </c>
      <c r="N20" s="3"/>
      <c r="O20" s="3"/>
    </row>
    <row r="21" spans="1:15">
      <c r="A21" s="5" t="s">
        <v>13</v>
      </c>
      <c r="B21" s="5" t="s">
        <v>13</v>
      </c>
      <c r="C21" s="5" t="s">
        <v>107</v>
      </c>
      <c r="D21" s="5" t="s">
        <v>13</v>
      </c>
      <c r="E21" s="15"/>
      <c r="F21" s="15"/>
      <c r="G21" s="15"/>
      <c r="H21" s="15"/>
      <c r="I21" s="15"/>
      <c r="J21" s="15"/>
      <c r="K21" s="15"/>
      <c r="L21" s="5" t="s">
        <v>13</v>
      </c>
      <c r="M21" s="5" t="s">
        <v>13</v>
      </c>
      <c r="N21" s="3"/>
      <c r="O21" s="3"/>
    </row>
    <row r="22" spans="1:15">
      <c r="A22" s="7" t="s">
        <v>108</v>
      </c>
      <c r="B22" s="7" t="s">
        <v>109</v>
      </c>
      <c r="C22" s="7" t="s">
        <v>110</v>
      </c>
      <c r="D22" s="7" t="s">
        <v>61</v>
      </c>
      <c r="E22" s="14">
        <v>1</v>
      </c>
      <c r="F22" s="14"/>
      <c r="G22" s="14">
        <f>E22*F22</f>
        <v>0</v>
      </c>
      <c r="H22" s="14"/>
      <c r="I22" s="14">
        <f>E22*H22</f>
        <v>0</v>
      </c>
      <c r="J22" s="14">
        <f>F22+H22</f>
        <v>0</v>
      </c>
      <c r="K22" s="14">
        <f>G22+I22</f>
        <v>0</v>
      </c>
      <c r="L22" s="7" t="s">
        <v>59</v>
      </c>
      <c r="M22" s="7" t="s">
        <v>13</v>
      </c>
      <c r="N22" s="3"/>
      <c r="O22" s="3"/>
    </row>
    <row r="23" spans="1:15">
      <c r="A23" s="16" t="s">
        <v>13</v>
      </c>
      <c r="B23" s="16" t="s">
        <v>13</v>
      </c>
      <c r="C23" s="16" t="s">
        <v>111</v>
      </c>
      <c r="D23" s="16" t="s">
        <v>13</v>
      </c>
      <c r="E23" s="17"/>
      <c r="F23" s="17"/>
      <c r="G23" s="17"/>
      <c r="H23" s="17"/>
      <c r="I23" s="17"/>
      <c r="J23" s="17"/>
      <c r="K23" s="17"/>
      <c r="L23" s="16" t="s">
        <v>13</v>
      </c>
      <c r="M23" s="16" t="s">
        <v>13</v>
      </c>
      <c r="N23" s="3"/>
      <c r="O23" s="3"/>
    </row>
    <row r="24" spans="1:15">
      <c r="A24" s="7" t="s">
        <v>13</v>
      </c>
      <c r="B24" s="7" t="s">
        <v>112</v>
      </c>
      <c r="C24" s="7" t="s">
        <v>113</v>
      </c>
      <c r="D24" s="7" t="s">
        <v>61</v>
      </c>
      <c r="E24" s="14">
        <v>1</v>
      </c>
      <c r="F24" s="14"/>
      <c r="G24" s="14">
        <f>E24*F24</f>
        <v>0</v>
      </c>
      <c r="H24" s="14"/>
      <c r="I24" s="14">
        <f>E24*H24</f>
        <v>0</v>
      </c>
      <c r="J24" s="14">
        <f>F24+H24</f>
        <v>0</v>
      </c>
      <c r="K24" s="14">
        <f>G24+I24</f>
        <v>0</v>
      </c>
      <c r="L24" s="7" t="s">
        <v>59</v>
      </c>
      <c r="M24" s="7" t="s">
        <v>13</v>
      </c>
      <c r="N24" s="3"/>
      <c r="O24" s="3"/>
    </row>
    <row r="25" spans="1:15">
      <c r="A25" s="16" t="s">
        <v>13</v>
      </c>
      <c r="B25" s="16" t="s">
        <v>13</v>
      </c>
      <c r="C25" s="16" t="s">
        <v>114</v>
      </c>
      <c r="D25" s="16" t="s">
        <v>13</v>
      </c>
      <c r="E25" s="17"/>
      <c r="F25" s="17"/>
      <c r="G25" s="17"/>
      <c r="H25" s="17"/>
      <c r="I25" s="17"/>
      <c r="J25" s="17"/>
      <c r="K25" s="17"/>
      <c r="L25" s="16" t="s">
        <v>13</v>
      </c>
      <c r="M25" s="16" t="s">
        <v>13</v>
      </c>
      <c r="N25" s="3"/>
      <c r="O25" s="3"/>
    </row>
    <row r="26" spans="1:15">
      <c r="A26" s="7" t="s">
        <v>115</v>
      </c>
      <c r="B26" s="7" t="s">
        <v>116</v>
      </c>
      <c r="C26" s="7" t="s">
        <v>117</v>
      </c>
      <c r="D26" s="7" t="s">
        <v>61</v>
      </c>
      <c r="E26" s="14">
        <v>1</v>
      </c>
      <c r="F26" s="14"/>
      <c r="G26" s="14">
        <f>E26*F26</f>
        <v>0</v>
      </c>
      <c r="H26" s="14"/>
      <c r="I26" s="14">
        <f>E26*H26</f>
        <v>0</v>
      </c>
      <c r="J26" s="14">
        <f>F26+H26</f>
        <v>0</v>
      </c>
      <c r="K26" s="14">
        <f>G26+I26</f>
        <v>0</v>
      </c>
      <c r="L26" s="7" t="s">
        <v>59</v>
      </c>
      <c r="M26" s="7" t="s">
        <v>13</v>
      </c>
      <c r="N26" s="3"/>
      <c r="O26" s="3"/>
    </row>
    <row r="27" spans="1:15">
      <c r="A27" s="16" t="s">
        <v>118</v>
      </c>
      <c r="B27" s="16" t="s">
        <v>13</v>
      </c>
      <c r="C27" s="16" t="s">
        <v>119</v>
      </c>
      <c r="D27" s="16" t="s">
        <v>13</v>
      </c>
      <c r="E27" s="17"/>
      <c r="F27" s="17"/>
      <c r="G27" s="17"/>
      <c r="H27" s="17"/>
      <c r="I27" s="17"/>
      <c r="J27" s="17"/>
      <c r="K27" s="17"/>
      <c r="L27" s="16" t="s">
        <v>13</v>
      </c>
      <c r="M27" s="16" t="s">
        <v>13</v>
      </c>
      <c r="N27" s="3"/>
      <c r="O27" s="3"/>
    </row>
    <row r="28" spans="1:15">
      <c r="A28" s="7" t="s">
        <v>120</v>
      </c>
      <c r="B28" s="7" t="s">
        <v>121</v>
      </c>
      <c r="C28" s="7" t="s">
        <v>122</v>
      </c>
      <c r="D28" s="7" t="s">
        <v>61</v>
      </c>
      <c r="E28" s="14">
        <v>1</v>
      </c>
      <c r="F28" s="14"/>
      <c r="G28" s="14">
        <f>E28*F28</f>
        <v>0</v>
      </c>
      <c r="H28" s="14"/>
      <c r="I28" s="14">
        <f>E28*H28</f>
        <v>0</v>
      </c>
      <c r="J28" s="14">
        <f>F28+H28</f>
        <v>0</v>
      </c>
      <c r="K28" s="14">
        <f>G28+I28</f>
        <v>0</v>
      </c>
      <c r="L28" s="7" t="s">
        <v>59</v>
      </c>
      <c r="M28" s="7" t="s">
        <v>13</v>
      </c>
      <c r="N28" s="3"/>
      <c r="O28" s="3"/>
    </row>
    <row r="29" spans="1:15">
      <c r="A29" s="16" t="s">
        <v>13</v>
      </c>
      <c r="B29" s="16" t="s">
        <v>13</v>
      </c>
      <c r="C29" s="16" t="s">
        <v>123</v>
      </c>
      <c r="D29" s="16" t="s">
        <v>13</v>
      </c>
      <c r="E29" s="17"/>
      <c r="F29" s="17"/>
      <c r="G29" s="17"/>
      <c r="H29" s="17"/>
      <c r="I29" s="17"/>
      <c r="J29" s="17"/>
      <c r="K29" s="17"/>
      <c r="L29" s="16" t="s">
        <v>13</v>
      </c>
      <c r="M29" s="16" t="s">
        <v>13</v>
      </c>
      <c r="N29" s="3"/>
      <c r="O29" s="3"/>
    </row>
    <row r="30" spans="1:15">
      <c r="A30" s="7" t="s">
        <v>124</v>
      </c>
      <c r="B30" s="7" t="s">
        <v>41</v>
      </c>
      <c r="C30" s="7" t="s">
        <v>125</v>
      </c>
      <c r="D30" s="7" t="s">
        <v>61</v>
      </c>
      <c r="E30" s="14">
        <v>1</v>
      </c>
      <c r="F30" s="14"/>
      <c r="G30" s="14">
        <f>E30*F30</f>
        <v>0</v>
      </c>
      <c r="H30" s="14"/>
      <c r="I30" s="14">
        <f>E30*H30</f>
        <v>0</v>
      </c>
      <c r="J30" s="14">
        <f>F30+H30</f>
        <v>0</v>
      </c>
      <c r="K30" s="14">
        <f>G30+I30</f>
        <v>0</v>
      </c>
      <c r="L30" s="7" t="s">
        <v>59</v>
      </c>
      <c r="M30" s="7" t="s">
        <v>13</v>
      </c>
      <c r="N30" s="3"/>
      <c r="O30" s="3"/>
    </row>
    <row r="31" spans="1:15">
      <c r="A31" s="16" t="s">
        <v>13</v>
      </c>
      <c r="B31" s="16" t="s">
        <v>13</v>
      </c>
      <c r="C31" s="16" t="s">
        <v>126</v>
      </c>
      <c r="D31" s="16" t="s">
        <v>13</v>
      </c>
      <c r="E31" s="17"/>
      <c r="F31" s="17"/>
      <c r="G31" s="17"/>
      <c r="H31" s="17"/>
      <c r="I31" s="17"/>
      <c r="J31" s="17"/>
      <c r="K31" s="17"/>
      <c r="L31" s="16" t="s">
        <v>13</v>
      </c>
      <c r="M31" s="16" t="s">
        <v>13</v>
      </c>
      <c r="N31" s="3"/>
      <c r="O31" s="3"/>
    </row>
    <row r="32" spans="1:15">
      <c r="A32" s="7" t="s">
        <v>13</v>
      </c>
      <c r="B32" s="7" t="s">
        <v>127</v>
      </c>
      <c r="C32" s="7" t="s">
        <v>128</v>
      </c>
      <c r="D32" s="7" t="s">
        <v>61</v>
      </c>
      <c r="E32" s="14">
        <v>1</v>
      </c>
      <c r="F32" s="14"/>
      <c r="G32" s="14">
        <f>E32*F32</f>
        <v>0</v>
      </c>
      <c r="H32" s="14"/>
      <c r="I32" s="14">
        <f>E32*H32</f>
        <v>0</v>
      </c>
      <c r="J32" s="14">
        <f>F32+H32</f>
        <v>0</v>
      </c>
      <c r="K32" s="14">
        <f>G32+I32</f>
        <v>0</v>
      </c>
      <c r="L32" s="7" t="s">
        <v>59</v>
      </c>
      <c r="M32" s="7" t="s">
        <v>13</v>
      </c>
      <c r="N32" s="3"/>
      <c r="O32" s="3"/>
    </row>
    <row r="33" spans="1:15">
      <c r="A33" s="7" t="s">
        <v>13</v>
      </c>
      <c r="B33" s="7" t="s">
        <v>129</v>
      </c>
      <c r="C33" s="7" t="s">
        <v>130</v>
      </c>
      <c r="D33" s="7" t="s">
        <v>61</v>
      </c>
      <c r="E33" s="14">
        <v>1</v>
      </c>
      <c r="F33" s="14"/>
      <c r="G33" s="14">
        <f>E33*F33</f>
        <v>0</v>
      </c>
      <c r="H33" s="14"/>
      <c r="I33" s="14">
        <f>E33*H33</f>
        <v>0</v>
      </c>
      <c r="J33" s="14">
        <f>F33+H33</f>
        <v>0</v>
      </c>
      <c r="K33" s="14">
        <f>G33+I33</f>
        <v>0</v>
      </c>
      <c r="L33" s="7" t="s">
        <v>59</v>
      </c>
      <c r="M33" s="7" t="s">
        <v>13</v>
      </c>
      <c r="N33" s="3"/>
      <c r="O33" s="3"/>
    </row>
    <row r="34" spans="1:15">
      <c r="A34" s="16" t="s">
        <v>13</v>
      </c>
      <c r="B34" s="16" t="s">
        <v>13</v>
      </c>
      <c r="C34" s="16" t="s">
        <v>131</v>
      </c>
      <c r="D34" s="16" t="s">
        <v>13</v>
      </c>
      <c r="E34" s="17"/>
      <c r="F34" s="17"/>
      <c r="G34" s="17"/>
      <c r="H34" s="17"/>
      <c r="I34" s="17"/>
      <c r="J34" s="17"/>
      <c r="K34" s="17"/>
      <c r="L34" s="16" t="s">
        <v>13</v>
      </c>
      <c r="M34" s="16" t="s">
        <v>13</v>
      </c>
      <c r="N34" s="3"/>
      <c r="O34" s="3"/>
    </row>
    <row r="35" spans="1:15">
      <c r="A35" s="7" t="s">
        <v>13</v>
      </c>
      <c r="B35" s="7" t="s">
        <v>132</v>
      </c>
      <c r="C35" s="7" t="s">
        <v>133</v>
      </c>
      <c r="D35" s="7" t="s">
        <v>61</v>
      </c>
      <c r="E35" s="14">
        <v>1</v>
      </c>
      <c r="F35" s="14"/>
      <c r="G35" s="14">
        <f>E35*F35</f>
        <v>0</v>
      </c>
      <c r="H35" s="14"/>
      <c r="I35" s="14">
        <f>E35*H35</f>
        <v>0</v>
      </c>
      <c r="J35" s="14">
        <f>F35+H35</f>
        <v>0</v>
      </c>
      <c r="K35" s="14">
        <f>G35+I35</f>
        <v>0</v>
      </c>
      <c r="L35" s="7" t="s">
        <v>59</v>
      </c>
      <c r="M35" s="7" t="s">
        <v>13</v>
      </c>
      <c r="N35" s="3"/>
      <c r="O35" s="3"/>
    </row>
    <row r="36" spans="1:15">
      <c r="A36" s="7" t="s">
        <v>134</v>
      </c>
      <c r="B36" s="7" t="s">
        <v>135</v>
      </c>
      <c r="C36" s="7" t="s">
        <v>136</v>
      </c>
      <c r="D36" s="7" t="s">
        <v>61</v>
      </c>
      <c r="E36" s="14">
        <v>1</v>
      </c>
      <c r="F36" s="14"/>
      <c r="G36" s="14">
        <f>E36*F36</f>
        <v>0</v>
      </c>
      <c r="H36" s="14"/>
      <c r="I36" s="14">
        <f>E36*H36</f>
        <v>0</v>
      </c>
      <c r="J36" s="14">
        <f>F36+H36</f>
        <v>0</v>
      </c>
      <c r="K36" s="14">
        <f>G36+I36</f>
        <v>0</v>
      </c>
      <c r="L36" s="7" t="s">
        <v>13</v>
      </c>
      <c r="M36" s="7" t="s">
        <v>13</v>
      </c>
      <c r="N36" s="3"/>
      <c r="O36" s="3"/>
    </row>
    <row r="37" spans="1:15">
      <c r="A37" s="16" t="s">
        <v>137</v>
      </c>
      <c r="B37" s="16" t="s">
        <v>13</v>
      </c>
      <c r="C37" s="16" t="s">
        <v>138</v>
      </c>
      <c r="D37" s="16" t="s">
        <v>13</v>
      </c>
      <c r="E37" s="17"/>
      <c r="F37" s="17"/>
      <c r="G37" s="17"/>
      <c r="H37" s="17"/>
      <c r="I37" s="17"/>
      <c r="J37" s="17"/>
      <c r="K37" s="17"/>
      <c r="L37" s="16" t="s">
        <v>13</v>
      </c>
      <c r="M37" s="16" t="s">
        <v>13</v>
      </c>
      <c r="N37" s="3"/>
      <c r="O37" s="3"/>
    </row>
    <row r="38" spans="1:15">
      <c r="A38" s="7" t="s">
        <v>139</v>
      </c>
      <c r="B38" s="7" t="s">
        <v>140</v>
      </c>
      <c r="C38" s="7" t="s">
        <v>141</v>
      </c>
      <c r="D38" s="7" t="s">
        <v>142</v>
      </c>
      <c r="E38" s="14">
        <v>10</v>
      </c>
      <c r="F38" s="14"/>
      <c r="G38" s="14">
        <f>E38*F38</f>
        <v>0</v>
      </c>
      <c r="H38" s="14"/>
      <c r="I38" s="14">
        <f>E38*H38</f>
        <v>0</v>
      </c>
      <c r="J38" s="14">
        <f t="shared" ref="J38:K40" si="4">F38+H38</f>
        <v>0</v>
      </c>
      <c r="K38" s="14">
        <f t="shared" si="4"/>
        <v>0</v>
      </c>
      <c r="L38" s="7" t="s">
        <v>88</v>
      </c>
      <c r="M38" s="7" t="s">
        <v>13</v>
      </c>
      <c r="N38" s="3"/>
      <c r="O38" s="3"/>
    </row>
    <row r="39" spans="1:15">
      <c r="A39" s="7" t="s">
        <v>143</v>
      </c>
      <c r="B39" s="7" t="s">
        <v>144</v>
      </c>
      <c r="C39" s="7" t="s">
        <v>145</v>
      </c>
      <c r="D39" s="7" t="s">
        <v>142</v>
      </c>
      <c r="E39" s="14">
        <v>30</v>
      </c>
      <c r="F39" s="14"/>
      <c r="G39" s="14">
        <f>E39*F39</f>
        <v>0</v>
      </c>
      <c r="H39" s="14"/>
      <c r="I39" s="14">
        <f>E39*H39</f>
        <v>0</v>
      </c>
      <c r="J39" s="14">
        <f t="shared" si="4"/>
        <v>0</v>
      </c>
      <c r="K39" s="14">
        <f t="shared" si="4"/>
        <v>0</v>
      </c>
      <c r="L39" s="7" t="s">
        <v>146</v>
      </c>
      <c r="M39" s="7" t="s">
        <v>13</v>
      </c>
      <c r="N39" s="3"/>
      <c r="O39" s="3"/>
    </row>
    <row r="40" spans="1:15">
      <c r="A40" s="7" t="s">
        <v>147</v>
      </c>
      <c r="B40" s="7" t="s">
        <v>148</v>
      </c>
      <c r="C40" s="7" t="s">
        <v>149</v>
      </c>
      <c r="D40" s="7" t="s">
        <v>142</v>
      </c>
      <c r="E40" s="14">
        <v>110</v>
      </c>
      <c r="F40" s="14"/>
      <c r="G40" s="14">
        <f>E40*F40</f>
        <v>0</v>
      </c>
      <c r="H40" s="14"/>
      <c r="I40" s="14">
        <f>E40*H40</f>
        <v>0</v>
      </c>
      <c r="J40" s="14">
        <f t="shared" si="4"/>
        <v>0</v>
      </c>
      <c r="K40" s="14">
        <f t="shared" si="4"/>
        <v>0</v>
      </c>
      <c r="L40" s="7" t="s">
        <v>150</v>
      </c>
      <c r="M40" s="7" t="s">
        <v>13</v>
      </c>
      <c r="N40" s="3"/>
      <c r="O40" s="3"/>
    </row>
    <row r="41" spans="1:15">
      <c r="A41" s="16" t="s">
        <v>151</v>
      </c>
      <c r="B41" s="16" t="s">
        <v>13</v>
      </c>
      <c r="C41" s="16" t="s">
        <v>152</v>
      </c>
      <c r="D41" s="16" t="s">
        <v>13</v>
      </c>
      <c r="E41" s="17"/>
      <c r="F41" s="17"/>
      <c r="G41" s="17"/>
      <c r="H41" s="17"/>
      <c r="I41" s="17"/>
      <c r="J41" s="17"/>
      <c r="K41" s="17"/>
      <c r="L41" s="16" t="s">
        <v>13</v>
      </c>
      <c r="M41" s="16" t="s">
        <v>13</v>
      </c>
      <c r="N41" s="3"/>
      <c r="O41" s="3"/>
    </row>
    <row r="42" spans="1:15">
      <c r="A42" s="7" t="s">
        <v>153</v>
      </c>
      <c r="B42" s="7" t="s">
        <v>154</v>
      </c>
      <c r="C42" s="7" t="s">
        <v>155</v>
      </c>
      <c r="D42" s="7" t="s">
        <v>142</v>
      </c>
      <c r="E42" s="14">
        <v>10</v>
      </c>
      <c r="F42" s="14"/>
      <c r="G42" s="14">
        <f>E42*F42</f>
        <v>0</v>
      </c>
      <c r="H42" s="14"/>
      <c r="I42" s="14">
        <f>E42*H42</f>
        <v>0</v>
      </c>
      <c r="J42" s="14">
        <f>F42+H42</f>
        <v>0</v>
      </c>
      <c r="K42" s="14">
        <f>G42+I42</f>
        <v>0</v>
      </c>
      <c r="L42" s="7" t="s">
        <v>88</v>
      </c>
      <c r="M42" s="7" t="s">
        <v>13</v>
      </c>
      <c r="N42" s="3"/>
      <c r="O42" s="3"/>
    </row>
    <row r="43" spans="1:15">
      <c r="A43" s="16" t="s">
        <v>156</v>
      </c>
      <c r="B43" s="16" t="s">
        <v>13</v>
      </c>
      <c r="C43" s="16" t="s">
        <v>157</v>
      </c>
      <c r="D43" s="16" t="s">
        <v>13</v>
      </c>
      <c r="E43" s="17"/>
      <c r="F43" s="17"/>
      <c r="G43" s="17"/>
      <c r="H43" s="17"/>
      <c r="I43" s="17"/>
      <c r="J43" s="17"/>
      <c r="K43" s="17"/>
      <c r="L43" s="16" t="s">
        <v>13</v>
      </c>
      <c r="M43" s="16" t="s">
        <v>13</v>
      </c>
      <c r="N43" s="3"/>
      <c r="O43" s="3"/>
    </row>
    <row r="44" spans="1:15">
      <c r="A44" s="7" t="s">
        <v>158</v>
      </c>
      <c r="B44" s="7" t="s">
        <v>159</v>
      </c>
      <c r="C44" s="7" t="s">
        <v>160</v>
      </c>
      <c r="D44" s="7" t="s">
        <v>142</v>
      </c>
      <c r="E44" s="14">
        <v>10</v>
      </c>
      <c r="F44" s="14"/>
      <c r="G44" s="14">
        <f>E44*F44</f>
        <v>0</v>
      </c>
      <c r="H44" s="14"/>
      <c r="I44" s="14">
        <f>E44*H44</f>
        <v>0</v>
      </c>
      <c r="J44" s="14">
        <f t="shared" ref="J44:K46" si="5">F44+H44</f>
        <v>0</v>
      </c>
      <c r="K44" s="14">
        <f t="shared" si="5"/>
        <v>0</v>
      </c>
      <c r="L44" s="7" t="s">
        <v>88</v>
      </c>
      <c r="M44" s="7" t="s">
        <v>13</v>
      </c>
      <c r="N44" s="3"/>
      <c r="O44" s="3"/>
    </row>
    <row r="45" spans="1:15">
      <c r="A45" s="7" t="s">
        <v>161</v>
      </c>
      <c r="B45" s="7" t="s">
        <v>162</v>
      </c>
      <c r="C45" s="7" t="s">
        <v>163</v>
      </c>
      <c r="D45" s="7" t="s">
        <v>142</v>
      </c>
      <c r="E45" s="14">
        <v>20</v>
      </c>
      <c r="F45" s="14"/>
      <c r="G45" s="14">
        <f>E45*F45</f>
        <v>0</v>
      </c>
      <c r="H45" s="14"/>
      <c r="I45" s="14">
        <f>E45*H45</f>
        <v>0</v>
      </c>
      <c r="J45" s="14">
        <f t="shared" si="5"/>
        <v>0</v>
      </c>
      <c r="K45" s="14">
        <f t="shared" si="5"/>
        <v>0</v>
      </c>
      <c r="L45" s="7" t="s">
        <v>164</v>
      </c>
      <c r="M45" s="7" t="s">
        <v>13</v>
      </c>
      <c r="N45" s="3"/>
      <c r="O45" s="3"/>
    </row>
    <row r="46" spans="1:15">
      <c r="A46" s="7" t="s">
        <v>165</v>
      </c>
      <c r="B46" s="7" t="s">
        <v>166</v>
      </c>
      <c r="C46" s="7" t="s">
        <v>167</v>
      </c>
      <c r="D46" s="7" t="s">
        <v>142</v>
      </c>
      <c r="E46" s="14">
        <v>50</v>
      </c>
      <c r="F46" s="14"/>
      <c r="G46" s="14">
        <f>E46*F46</f>
        <v>0</v>
      </c>
      <c r="H46" s="14"/>
      <c r="I46" s="14">
        <f>E46*H46</f>
        <v>0</v>
      </c>
      <c r="J46" s="14">
        <f t="shared" si="5"/>
        <v>0</v>
      </c>
      <c r="K46" s="14">
        <f t="shared" si="5"/>
        <v>0</v>
      </c>
      <c r="L46" s="7" t="s">
        <v>168</v>
      </c>
      <c r="M46" s="7" t="s">
        <v>13</v>
      </c>
      <c r="N46" s="3"/>
      <c r="O46" s="3"/>
    </row>
    <row r="47" spans="1:15">
      <c r="A47" s="16" t="s">
        <v>169</v>
      </c>
      <c r="B47" s="16" t="s">
        <v>13</v>
      </c>
      <c r="C47" s="16" t="s">
        <v>170</v>
      </c>
      <c r="D47" s="16" t="s">
        <v>13</v>
      </c>
      <c r="E47" s="17"/>
      <c r="F47" s="17"/>
      <c r="G47" s="17"/>
      <c r="H47" s="17"/>
      <c r="I47" s="17"/>
      <c r="J47" s="17"/>
      <c r="K47" s="17"/>
      <c r="L47" s="16" t="s">
        <v>13</v>
      </c>
      <c r="M47" s="16" t="s">
        <v>13</v>
      </c>
      <c r="N47" s="3"/>
      <c r="O47" s="3"/>
    </row>
    <row r="48" spans="1:15">
      <c r="A48" s="7" t="s">
        <v>171</v>
      </c>
      <c r="B48" s="7" t="s">
        <v>172</v>
      </c>
      <c r="C48" s="7" t="s">
        <v>173</v>
      </c>
      <c r="D48" s="7" t="s">
        <v>142</v>
      </c>
      <c r="E48" s="14">
        <v>30</v>
      </c>
      <c r="F48" s="14"/>
      <c r="G48" s="14"/>
      <c r="H48" s="14"/>
      <c r="I48" s="14"/>
      <c r="J48" s="14"/>
      <c r="K48" s="14"/>
      <c r="L48" s="7" t="s">
        <v>159</v>
      </c>
      <c r="M48" s="7" t="s">
        <v>13</v>
      </c>
      <c r="N48" s="3"/>
      <c r="O48" s="3"/>
    </row>
    <row r="49" spans="1:15">
      <c r="A49" s="7" t="s">
        <v>174</v>
      </c>
      <c r="B49" s="7" t="s">
        <v>175</v>
      </c>
      <c r="C49" s="7" t="s">
        <v>176</v>
      </c>
      <c r="D49" s="7" t="s">
        <v>142</v>
      </c>
      <c r="E49" s="14">
        <v>20</v>
      </c>
      <c r="F49" s="14"/>
      <c r="G49" s="14">
        <f>E49*F49</f>
        <v>0</v>
      </c>
      <c r="H49" s="14"/>
      <c r="I49" s="14">
        <f>E49*H49</f>
        <v>0</v>
      </c>
      <c r="J49" s="14">
        <f t="shared" ref="J49:K52" si="6">F49+H49</f>
        <v>0</v>
      </c>
      <c r="K49" s="14">
        <f t="shared" si="6"/>
        <v>0</v>
      </c>
      <c r="L49" s="7" t="s">
        <v>121</v>
      </c>
      <c r="M49" s="7" t="s">
        <v>13</v>
      </c>
      <c r="N49" s="3"/>
      <c r="O49" s="3"/>
    </row>
    <row r="50" spans="1:15">
      <c r="A50" s="7" t="s">
        <v>177</v>
      </c>
      <c r="B50" s="7" t="s">
        <v>178</v>
      </c>
      <c r="C50" s="7" t="s">
        <v>179</v>
      </c>
      <c r="D50" s="7" t="s">
        <v>142</v>
      </c>
      <c r="E50" s="14">
        <v>110</v>
      </c>
      <c r="F50" s="14"/>
      <c r="G50" s="14">
        <f>E50*F50</f>
        <v>0</v>
      </c>
      <c r="H50" s="14"/>
      <c r="I50" s="14">
        <f>E50*H50</f>
        <v>0</v>
      </c>
      <c r="J50" s="14">
        <f t="shared" si="6"/>
        <v>0</v>
      </c>
      <c r="K50" s="14">
        <f t="shared" si="6"/>
        <v>0</v>
      </c>
      <c r="L50" s="7" t="s">
        <v>150</v>
      </c>
      <c r="M50" s="7" t="s">
        <v>13</v>
      </c>
      <c r="N50" s="3"/>
      <c r="O50" s="3"/>
    </row>
    <row r="51" spans="1:15">
      <c r="A51" s="7" t="s">
        <v>180</v>
      </c>
      <c r="B51" s="7" t="s">
        <v>181</v>
      </c>
      <c r="C51" s="7" t="s">
        <v>182</v>
      </c>
      <c r="D51" s="7" t="s">
        <v>142</v>
      </c>
      <c r="E51" s="14">
        <v>120</v>
      </c>
      <c r="F51" s="14"/>
      <c r="G51" s="14">
        <f>E51*F51</f>
        <v>0</v>
      </c>
      <c r="H51" s="14"/>
      <c r="I51" s="14">
        <f>E51*H51</f>
        <v>0</v>
      </c>
      <c r="J51" s="14">
        <f t="shared" si="6"/>
        <v>0</v>
      </c>
      <c r="K51" s="14">
        <f t="shared" si="6"/>
        <v>0</v>
      </c>
      <c r="L51" s="7" t="s">
        <v>183</v>
      </c>
      <c r="M51" s="7" t="s">
        <v>13</v>
      </c>
      <c r="N51" s="3"/>
      <c r="O51" s="3"/>
    </row>
    <row r="52" spans="1:15">
      <c r="A52" s="7" t="s">
        <v>184</v>
      </c>
      <c r="B52" s="7" t="s">
        <v>185</v>
      </c>
      <c r="C52" s="7" t="s">
        <v>186</v>
      </c>
      <c r="D52" s="7" t="s">
        <v>142</v>
      </c>
      <c r="E52" s="14">
        <v>16</v>
      </c>
      <c r="F52" s="14"/>
      <c r="G52" s="14">
        <f>E52*F52</f>
        <v>0</v>
      </c>
      <c r="H52" s="14"/>
      <c r="I52" s="14">
        <f>E52*H52</f>
        <v>0</v>
      </c>
      <c r="J52" s="14">
        <f t="shared" si="6"/>
        <v>0</v>
      </c>
      <c r="K52" s="14">
        <f t="shared" si="6"/>
        <v>0</v>
      </c>
      <c r="L52" s="7" t="s">
        <v>187</v>
      </c>
      <c r="M52" s="7" t="s">
        <v>13</v>
      </c>
      <c r="N52" s="3"/>
      <c r="O52" s="3"/>
    </row>
    <row r="53" spans="1:15">
      <c r="A53" s="16" t="s">
        <v>13</v>
      </c>
      <c r="B53" s="16" t="s">
        <v>13</v>
      </c>
      <c r="C53" s="16" t="s">
        <v>188</v>
      </c>
      <c r="D53" s="16" t="s">
        <v>13</v>
      </c>
      <c r="E53" s="17"/>
      <c r="F53" s="17"/>
      <c r="G53" s="17"/>
      <c r="H53" s="17"/>
      <c r="I53" s="17"/>
      <c r="J53" s="17"/>
      <c r="K53" s="17"/>
      <c r="L53" s="16" t="s">
        <v>13</v>
      </c>
      <c r="M53" s="16" t="s">
        <v>13</v>
      </c>
      <c r="N53" s="3"/>
      <c r="O53" s="3"/>
    </row>
    <row r="54" spans="1:15">
      <c r="A54" s="7" t="s">
        <v>13</v>
      </c>
      <c r="B54" s="7" t="s">
        <v>189</v>
      </c>
      <c r="C54" s="7" t="s">
        <v>190</v>
      </c>
      <c r="D54" s="7" t="s">
        <v>61</v>
      </c>
      <c r="E54" s="14">
        <v>1</v>
      </c>
      <c r="F54" s="14"/>
      <c r="G54" s="14">
        <f>E54*F54</f>
        <v>0</v>
      </c>
      <c r="H54" s="14"/>
      <c r="I54" s="14">
        <f>E54*H54</f>
        <v>0</v>
      </c>
      <c r="J54" s="14">
        <f>F54+H54</f>
        <v>0</v>
      </c>
      <c r="K54" s="14">
        <f>G54+I54</f>
        <v>0</v>
      </c>
      <c r="L54" s="7" t="s">
        <v>59</v>
      </c>
      <c r="M54" s="7" t="s">
        <v>13</v>
      </c>
      <c r="N54" s="3"/>
      <c r="O54" s="3"/>
    </row>
    <row r="55" spans="1:15">
      <c r="A55" s="16" t="s">
        <v>13</v>
      </c>
      <c r="B55" s="16" t="s">
        <v>13</v>
      </c>
      <c r="C55" s="16" t="s">
        <v>191</v>
      </c>
      <c r="D55" s="16" t="s">
        <v>13</v>
      </c>
      <c r="E55" s="17"/>
      <c r="F55" s="17"/>
      <c r="G55" s="17"/>
      <c r="H55" s="17"/>
      <c r="I55" s="17"/>
      <c r="J55" s="17"/>
      <c r="K55" s="17"/>
      <c r="L55" s="16" t="s">
        <v>13</v>
      </c>
      <c r="M55" s="16" t="s">
        <v>13</v>
      </c>
      <c r="N55" s="3"/>
      <c r="O55" s="3"/>
    </row>
    <row r="56" spans="1:15">
      <c r="A56" s="7" t="s">
        <v>13</v>
      </c>
      <c r="B56" s="7" t="s">
        <v>192</v>
      </c>
      <c r="C56" s="7" t="s">
        <v>193</v>
      </c>
      <c r="D56" s="7" t="s">
        <v>194</v>
      </c>
      <c r="E56" s="14">
        <v>0.01</v>
      </c>
      <c r="F56" s="14"/>
      <c r="G56" s="14">
        <f>E56*F56</f>
        <v>0</v>
      </c>
      <c r="H56" s="14"/>
      <c r="I56" s="14">
        <f>E56*H56</f>
        <v>0</v>
      </c>
      <c r="J56" s="14">
        <f>F56+H56</f>
        <v>0</v>
      </c>
      <c r="K56" s="14">
        <f>G56+I56</f>
        <v>0</v>
      </c>
      <c r="L56" s="7" t="s">
        <v>195</v>
      </c>
      <c r="M56" s="7" t="s">
        <v>13</v>
      </c>
      <c r="N56" s="3"/>
      <c r="O56" s="3"/>
    </row>
    <row r="57" spans="1:15">
      <c r="A57" s="16" t="s">
        <v>13</v>
      </c>
      <c r="B57" s="16" t="s">
        <v>13</v>
      </c>
      <c r="C57" s="16" t="s">
        <v>196</v>
      </c>
      <c r="D57" s="16" t="s">
        <v>13</v>
      </c>
      <c r="E57" s="17"/>
      <c r="F57" s="17"/>
      <c r="G57" s="17"/>
      <c r="H57" s="17"/>
      <c r="I57" s="17"/>
      <c r="J57" s="17"/>
      <c r="K57" s="17"/>
      <c r="L57" s="16" t="s">
        <v>13</v>
      </c>
      <c r="M57" s="16" t="s">
        <v>13</v>
      </c>
      <c r="N57" s="3"/>
      <c r="O57" s="3"/>
    </row>
    <row r="58" spans="1:15">
      <c r="A58" s="7" t="s">
        <v>13</v>
      </c>
      <c r="B58" s="7" t="s">
        <v>197</v>
      </c>
      <c r="C58" s="7" t="s">
        <v>198</v>
      </c>
      <c r="D58" s="7" t="s">
        <v>199</v>
      </c>
      <c r="E58" s="14">
        <v>48</v>
      </c>
      <c r="F58" s="14"/>
      <c r="G58" s="14"/>
      <c r="H58" s="14"/>
      <c r="I58" s="14"/>
      <c r="J58" s="14"/>
      <c r="K58" s="14"/>
      <c r="L58" s="7" t="s">
        <v>200</v>
      </c>
      <c r="M58" s="7" t="s">
        <v>13</v>
      </c>
      <c r="N58" s="3"/>
      <c r="O58" s="3"/>
    </row>
    <row r="59" spans="1:15">
      <c r="A59" s="7" t="s">
        <v>13</v>
      </c>
      <c r="B59" s="7" t="s">
        <v>201</v>
      </c>
      <c r="C59" s="7" t="s">
        <v>202</v>
      </c>
      <c r="D59" s="7" t="s">
        <v>199</v>
      </c>
      <c r="E59" s="14">
        <v>80</v>
      </c>
      <c r="F59" s="14"/>
      <c r="G59" s="14"/>
      <c r="H59" s="14"/>
      <c r="I59" s="14"/>
      <c r="J59" s="14"/>
      <c r="K59" s="14"/>
      <c r="L59" s="7" t="s">
        <v>203</v>
      </c>
      <c r="M59" s="7" t="s">
        <v>13</v>
      </c>
      <c r="N59" s="3"/>
      <c r="O59" s="3"/>
    </row>
    <row r="60" spans="1:15">
      <c r="A60" s="7" t="s">
        <v>13</v>
      </c>
      <c r="B60" s="7" t="s">
        <v>204</v>
      </c>
      <c r="C60" s="7" t="s">
        <v>205</v>
      </c>
      <c r="D60" s="7" t="s">
        <v>61</v>
      </c>
      <c r="E60" s="14">
        <v>3</v>
      </c>
      <c r="F60" s="14"/>
      <c r="G60" s="14">
        <f>E60*F60</f>
        <v>0</v>
      </c>
      <c r="H60" s="14"/>
      <c r="I60" s="14">
        <f>E60*H60</f>
        <v>0</v>
      </c>
      <c r="J60" s="14">
        <f>F60+H60</f>
        <v>0</v>
      </c>
      <c r="K60" s="14">
        <f>G60+I60</f>
        <v>0</v>
      </c>
      <c r="L60" s="7" t="s">
        <v>67</v>
      </c>
      <c r="M60" s="7" t="s">
        <v>13</v>
      </c>
      <c r="N60" s="3"/>
      <c r="O60" s="3"/>
    </row>
    <row r="61" spans="1:15">
      <c r="A61" s="16" t="s">
        <v>13</v>
      </c>
      <c r="B61" s="16" t="s">
        <v>13</v>
      </c>
      <c r="C61" s="16" t="s">
        <v>206</v>
      </c>
      <c r="D61" s="16" t="s">
        <v>13</v>
      </c>
      <c r="E61" s="17"/>
      <c r="F61" s="17"/>
      <c r="G61" s="17"/>
      <c r="H61" s="17"/>
      <c r="I61" s="17"/>
      <c r="J61" s="17"/>
      <c r="K61" s="17"/>
      <c r="L61" s="16" t="s">
        <v>13</v>
      </c>
      <c r="M61" s="16" t="s">
        <v>13</v>
      </c>
      <c r="N61" s="3"/>
      <c r="O61" s="3"/>
    </row>
    <row r="62" spans="1:15">
      <c r="A62" s="16" t="s">
        <v>13</v>
      </c>
      <c r="B62" s="16" t="s">
        <v>13</v>
      </c>
      <c r="C62" s="16" t="s">
        <v>207</v>
      </c>
      <c r="D62" s="16" t="s">
        <v>13</v>
      </c>
      <c r="E62" s="17"/>
      <c r="F62" s="17"/>
      <c r="G62" s="17"/>
      <c r="H62" s="17"/>
      <c r="I62" s="17"/>
      <c r="J62" s="17"/>
      <c r="K62" s="17"/>
      <c r="L62" s="16" t="s">
        <v>13</v>
      </c>
      <c r="M62" s="16" t="s">
        <v>13</v>
      </c>
      <c r="N62" s="3"/>
      <c r="O62" s="3"/>
    </row>
    <row r="63" spans="1:15">
      <c r="A63" s="7" t="s">
        <v>13</v>
      </c>
      <c r="B63" s="7" t="s">
        <v>208</v>
      </c>
      <c r="C63" s="7" t="s">
        <v>209</v>
      </c>
      <c r="D63" s="7" t="s">
        <v>210</v>
      </c>
      <c r="E63" s="14">
        <v>1</v>
      </c>
      <c r="F63" s="14"/>
      <c r="G63" s="14">
        <f>E63*F63</f>
        <v>0</v>
      </c>
      <c r="H63" s="14"/>
      <c r="I63" s="14">
        <f>E63*H63</f>
        <v>0</v>
      </c>
      <c r="J63" s="14">
        <f>F63+H63</f>
        <v>0</v>
      </c>
      <c r="K63" s="14">
        <f>G63+I63</f>
        <v>0</v>
      </c>
      <c r="L63" s="7" t="s">
        <v>59</v>
      </c>
      <c r="M63" s="7" t="s">
        <v>13</v>
      </c>
      <c r="N63" s="3"/>
      <c r="O63" s="3"/>
    </row>
    <row r="64" spans="1:15">
      <c r="A64" s="7" t="s">
        <v>13</v>
      </c>
      <c r="B64" s="7" t="s">
        <v>211</v>
      </c>
      <c r="C64" s="7" t="s">
        <v>212</v>
      </c>
      <c r="D64" s="7" t="s">
        <v>210</v>
      </c>
      <c r="E64" s="14">
        <v>1</v>
      </c>
      <c r="F64" s="14"/>
      <c r="G64" s="14">
        <f>E64*F64</f>
        <v>0</v>
      </c>
      <c r="H64" s="14"/>
      <c r="I64" s="14">
        <f>E64*H64</f>
        <v>0</v>
      </c>
      <c r="J64" s="14">
        <f>F64+H64</f>
        <v>0</v>
      </c>
      <c r="K64" s="14">
        <f>G64+I64</f>
        <v>0</v>
      </c>
      <c r="L64" s="7" t="s">
        <v>59</v>
      </c>
      <c r="M64" s="7" t="s">
        <v>13</v>
      </c>
      <c r="N64" s="3"/>
      <c r="O64" s="3"/>
    </row>
    <row r="65" spans="1:15">
      <c r="A65" s="5" t="s">
        <v>13</v>
      </c>
      <c r="B65" s="5" t="s">
        <v>13</v>
      </c>
      <c r="C65" s="5" t="s">
        <v>213</v>
      </c>
      <c r="D65" s="5" t="s">
        <v>13</v>
      </c>
      <c r="E65" s="15"/>
      <c r="F65" s="15"/>
      <c r="G65" s="15">
        <f>SUM(G22:G64)</f>
        <v>0</v>
      </c>
      <c r="H65" s="15"/>
      <c r="I65" s="15">
        <f>SUM(I22:I64)</f>
        <v>0</v>
      </c>
      <c r="J65" s="15"/>
      <c r="K65" s="15">
        <f>SUM(K22:K64)</f>
        <v>0</v>
      </c>
      <c r="L65" s="5" t="s">
        <v>13</v>
      </c>
      <c r="M65" s="5" t="s">
        <v>13</v>
      </c>
      <c r="N65" s="3"/>
      <c r="O65" s="3"/>
    </row>
    <row r="66" spans="1:15">
      <c r="A66" s="4" t="s">
        <v>13</v>
      </c>
      <c r="B66" s="4" t="s">
        <v>13</v>
      </c>
      <c r="C66" s="4" t="s">
        <v>214</v>
      </c>
      <c r="D66" s="4" t="s">
        <v>13</v>
      </c>
      <c r="E66" s="13"/>
      <c r="F66" s="13"/>
      <c r="G66" s="13">
        <f>SUM(G21:G64)</f>
        <v>0</v>
      </c>
      <c r="H66" s="13"/>
      <c r="I66" s="13">
        <f>SUM(I21:I64)</f>
        <v>0</v>
      </c>
      <c r="J66" s="13"/>
      <c r="K66" s="13">
        <f>SUM(K21:K64)</f>
        <v>0</v>
      </c>
      <c r="L66" s="4" t="s">
        <v>13</v>
      </c>
      <c r="M66" s="4" t="s">
        <v>13</v>
      </c>
      <c r="N66" s="3"/>
      <c r="O66" s="3"/>
    </row>
    <row r="67" spans="1:15">
      <c r="A67" s="4" t="s">
        <v>13</v>
      </c>
      <c r="B67" s="4" t="s">
        <v>13</v>
      </c>
      <c r="C67" s="4" t="s">
        <v>215</v>
      </c>
      <c r="D67" s="4" t="s">
        <v>13</v>
      </c>
      <c r="E67" s="13"/>
      <c r="F67" s="13"/>
      <c r="G67" s="13"/>
      <c r="H67" s="13"/>
      <c r="I67" s="13"/>
      <c r="J67" s="13"/>
      <c r="K67" s="13"/>
      <c r="L67" s="4" t="s">
        <v>13</v>
      </c>
      <c r="M67" s="4" t="s">
        <v>13</v>
      </c>
      <c r="N67" s="3"/>
      <c r="O67" s="3"/>
    </row>
    <row r="68" spans="1:15">
      <c r="A68" s="5" t="s">
        <v>13</v>
      </c>
      <c r="B68" s="5" t="s">
        <v>13</v>
      </c>
      <c r="C68" s="5" t="s">
        <v>215</v>
      </c>
      <c r="D68" s="5" t="s">
        <v>13</v>
      </c>
      <c r="E68" s="15"/>
      <c r="F68" s="15"/>
      <c r="G68" s="15"/>
      <c r="H68" s="15"/>
      <c r="I68" s="15"/>
      <c r="J68" s="15"/>
      <c r="K68" s="15"/>
      <c r="L68" s="5" t="s">
        <v>13</v>
      </c>
      <c r="M68" s="5" t="s">
        <v>13</v>
      </c>
      <c r="N68" s="3"/>
      <c r="O68" s="3"/>
    </row>
    <row r="69" spans="1:15">
      <c r="A69" s="16" t="s">
        <v>216</v>
      </c>
      <c r="B69" s="16" t="s">
        <v>13</v>
      </c>
      <c r="C69" s="16" t="s">
        <v>217</v>
      </c>
      <c r="D69" s="16" t="s">
        <v>13</v>
      </c>
      <c r="E69" s="17"/>
      <c r="F69" s="17"/>
      <c r="G69" s="17"/>
      <c r="H69" s="17"/>
      <c r="I69" s="17"/>
      <c r="J69" s="17"/>
      <c r="K69" s="17"/>
      <c r="L69" s="16" t="s">
        <v>13</v>
      </c>
      <c r="M69" s="16" t="s">
        <v>13</v>
      </c>
      <c r="N69" s="3"/>
      <c r="O69" s="3"/>
    </row>
    <row r="70" spans="1:15">
      <c r="A70" s="16" t="s">
        <v>218</v>
      </c>
      <c r="B70" s="16" t="s">
        <v>13</v>
      </c>
      <c r="C70" s="16" t="s">
        <v>219</v>
      </c>
      <c r="D70" s="16" t="s">
        <v>13</v>
      </c>
      <c r="E70" s="17"/>
      <c r="F70" s="17"/>
      <c r="G70" s="17"/>
      <c r="H70" s="17"/>
      <c r="I70" s="17"/>
      <c r="J70" s="17"/>
      <c r="K70" s="17"/>
      <c r="L70" s="16" t="s">
        <v>13</v>
      </c>
      <c r="M70" s="16" t="s">
        <v>13</v>
      </c>
      <c r="N70" s="3"/>
      <c r="O70" s="3"/>
    </row>
    <row r="71" spans="1:15">
      <c r="A71" s="7" t="s">
        <v>220</v>
      </c>
      <c r="B71" s="7" t="s">
        <v>221</v>
      </c>
      <c r="C71" s="7" t="s">
        <v>222</v>
      </c>
      <c r="D71" s="7" t="s">
        <v>142</v>
      </c>
      <c r="E71" s="14">
        <v>54</v>
      </c>
      <c r="F71" s="14"/>
      <c r="G71" s="14">
        <f>E71*F71</f>
        <v>0</v>
      </c>
      <c r="H71" s="14"/>
      <c r="I71" s="14">
        <f>E71*H71</f>
        <v>0</v>
      </c>
      <c r="J71" s="14">
        <f>F71+H71</f>
        <v>0</v>
      </c>
      <c r="K71" s="14">
        <f>G71+I71</f>
        <v>0</v>
      </c>
      <c r="L71" s="7" t="s">
        <v>223</v>
      </c>
      <c r="M71" s="7" t="s">
        <v>13</v>
      </c>
      <c r="N71" s="3"/>
      <c r="O71" s="3"/>
    </row>
    <row r="72" spans="1:15">
      <c r="A72" s="16" t="s">
        <v>224</v>
      </c>
      <c r="B72" s="16" t="s">
        <v>13</v>
      </c>
      <c r="C72" s="16" t="s">
        <v>225</v>
      </c>
      <c r="D72" s="16" t="s">
        <v>13</v>
      </c>
      <c r="E72" s="17"/>
      <c r="F72" s="17"/>
      <c r="G72" s="17"/>
      <c r="H72" s="17"/>
      <c r="I72" s="17"/>
      <c r="J72" s="17"/>
      <c r="K72" s="17"/>
      <c r="L72" s="16" t="s">
        <v>13</v>
      </c>
      <c r="M72" s="16" t="s">
        <v>13</v>
      </c>
      <c r="N72" s="3"/>
      <c r="O72" s="3"/>
    </row>
    <row r="73" spans="1:15">
      <c r="A73" s="7" t="s">
        <v>226</v>
      </c>
      <c r="B73" s="7" t="s">
        <v>227</v>
      </c>
      <c r="C73" s="7" t="s">
        <v>228</v>
      </c>
      <c r="D73" s="7" t="s">
        <v>142</v>
      </c>
      <c r="E73" s="14">
        <v>20</v>
      </c>
      <c r="F73" s="14"/>
      <c r="G73" s="14">
        <f>E73*F73</f>
        <v>0</v>
      </c>
      <c r="H73" s="14"/>
      <c r="I73" s="14">
        <f>E73*H73</f>
        <v>0</v>
      </c>
      <c r="J73" s="14">
        <f>F73+H73</f>
        <v>0</v>
      </c>
      <c r="K73" s="14">
        <f>G73+I73</f>
        <v>0</v>
      </c>
      <c r="L73" s="7" t="s">
        <v>121</v>
      </c>
      <c r="M73" s="7" t="s">
        <v>13</v>
      </c>
      <c r="N73" s="3"/>
      <c r="O73" s="3"/>
    </row>
    <row r="74" spans="1:15">
      <c r="A74" s="16" t="s">
        <v>229</v>
      </c>
      <c r="B74" s="16" t="s">
        <v>13</v>
      </c>
      <c r="C74" s="16" t="s">
        <v>230</v>
      </c>
      <c r="D74" s="16" t="s">
        <v>13</v>
      </c>
      <c r="E74" s="17"/>
      <c r="F74" s="17"/>
      <c r="G74" s="17"/>
      <c r="H74" s="17"/>
      <c r="I74" s="17"/>
      <c r="J74" s="17"/>
      <c r="K74" s="17"/>
      <c r="L74" s="16" t="s">
        <v>13</v>
      </c>
      <c r="M74" s="16" t="s">
        <v>13</v>
      </c>
      <c r="N74" s="3"/>
      <c r="O74" s="3"/>
    </row>
    <row r="75" spans="1:15">
      <c r="A75" s="16" t="s">
        <v>231</v>
      </c>
      <c r="B75" s="16" t="s">
        <v>13</v>
      </c>
      <c r="C75" s="16" t="s">
        <v>232</v>
      </c>
      <c r="D75" s="16" t="s">
        <v>13</v>
      </c>
      <c r="E75" s="17"/>
      <c r="F75" s="17"/>
      <c r="G75" s="17"/>
      <c r="H75" s="17"/>
      <c r="I75" s="17"/>
      <c r="J75" s="17">
        <f t="shared" ref="J75:K77" si="7">F75+H75</f>
        <v>0</v>
      </c>
      <c r="K75" s="17">
        <f t="shared" si="7"/>
        <v>0</v>
      </c>
      <c r="L75" s="16" t="s">
        <v>13</v>
      </c>
      <c r="M75" s="16" t="s">
        <v>13</v>
      </c>
      <c r="N75" s="3"/>
      <c r="O75" s="3"/>
    </row>
    <row r="76" spans="1:15">
      <c r="A76" s="7" t="s">
        <v>233</v>
      </c>
      <c r="B76" s="7" t="s">
        <v>234</v>
      </c>
      <c r="C76" s="7" t="s">
        <v>235</v>
      </c>
      <c r="D76" s="7" t="s">
        <v>142</v>
      </c>
      <c r="E76" s="14">
        <v>3</v>
      </c>
      <c r="F76" s="14"/>
      <c r="G76" s="14">
        <f>E76*F76</f>
        <v>0</v>
      </c>
      <c r="H76" s="14"/>
      <c r="I76" s="14">
        <f>E76*H76</f>
        <v>0</v>
      </c>
      <c r="J76" s="14">
        <f t="shared" si="7"/>
        <v>0</v>
      </c>
      <c r="K76" s="14">
        <f t="shared" si="7"/>
        <v>0</v>
      </c>
      <c r="L76" s="7" t="s">
        <v>67</v>
      </c>
      <c r="M76" s="7" t="s">
        <v>13</v>
      </c>
      <c r="N76" s="3"/>
      <c r="O76" s="3"/>
    </row>
    <row r="77" spans="1:15">
      <c r="A77" s="7" t="s">
        <v>236</v>
      </c>
      <c r="B77" s="7" t="s">
        <v>237</v>
      </c>
      <c r="C77" s="7" t="s">
        <v>238</v>
      </c>
      <c r="D77" s="7" t="s">
        <v>142</v>
      </c>
      <c r="E77" s="14">
        <v>25</v>
      </c>
      <c r="F77" s="14"/>
      <c r="G77" s="14">
        <f>E77*F77</f>
        <v>0</v>
      </c>
      <c r="H77" s="14"/>
      <c r="I77" s="14">
        <f>E77*H77</f>
        <v>0</v>
      </c>
      <c r="J77" s="14">
        <f t="shared" si="7"/>
        <v>0</v>
      </c>
      <c r="K77" s="14">
        <f t="shared" si="7"/>
        <v>0</v>
      </c>
      <c r="L77" s="7" t="s">
        <v>135</v>
      </c>
      <c r="M77" s="7" t="s">
        <v>13</v>
      </c>
      <c r="N77" s="3"/>
      <c r="O77" s="3"/>
    </row>
    <row r="78" spans="1:15">
      <c r="A78" s="16" t="s">
        <v>239</v>
      </c>
      <c r="B78" s="16" t="s">
        <v>13</v>
      </c>
      <c r="C78" s="16" t="s">
        <v>240</v>
      </c>
      <c r="D78" s="16" t="s">
        <v>13</v>
      </c>
      <c r="E78" s="17"/>
      <c r="F78" s="17"/>
      <c r="G78" s="17"/>
      <c r="H78" s="17"/>
      <c r="I78" s="17"/>
      <c r="J78" s="17"/>
      <c r="K78" s="17"/>
      <c r="L78" s="16" t="s">
        <v>13</v>
      </c>
      <c r="M78" s="16" t="s">
        <v>13</v>
      </c>
      <c r="N78" s="3"/>
      <c r="O78" s="3"/>
    </row>
    <row r="79" spans="1:15">
      <c r="A79" s="7" t="s">
        <v>241</v>
      </c>
      <c r="B79" s="7" t="s">
        <v>242</v>
      </c>
      <c r="C79" s="7" t="s">
        <v>243</v>
      </c>
      <c r="D79" s="7" t="s">
        <v>61</v>
      </c>
      <c r="E79" s="14">
        <v>6</v>
      </c>
      <c r="F79" s="14"/>
      <c r="G79" s="14">
        <f>E79*F79</f>
        <v>0</v>
      </c>
      <c r="H79" s="14"/>
      <c r="I79" s="14">
        <f>E79*H79</f>
        <v>0</v>
      </c>
      <c r="J79" s="14">
        <f t="shared" ref="J79:K82" si="8">F79+H79</f>
        <v>0</v>
      </c>
      <c r="K79" s="14">
        <f t="shared" si="8"/>
        <v>0</v>
      </c>
      <c r="L79" s="7" t="s">
        <v>76</v>
      </c>
      <c r="M79" s="7" t="s">
        <v>13</v>
      </c>
      <c r="N79" s="3"/>
      <c r="O79" s="3"/>
    </row>
    <row r="80" spans="1:15">
      <c r="A80" s="7" t="s">
        <v>244</v>
      </c>
      <c r="B80" s="7" t="s">
        <v>168</v>
      </c>
      <c r="C80" s="7" t="s">
        <v>245</v>
      </c>
      <c r="D80" s="7" t="s">
        <v>61</v>
      </c>
      <c r="E80" s="14">
        <v>4</v>
      </c>
      <c r="F80" s="14"/>
      <c r="G80" s="14">
        <f>E80*F80</f>
        <v>0</v>
      </c>
      <c r="H80" s="14"/>
      <c r="I80" s="14">
        <f>E80*H80</f>
        <v>0</v>
      </c>
      <c r="J80" s="14">
        <f t="shared" si="8"/>
        <v>0</v>
      </c>
      <c r="K80" s="14">
        <f t="shared" si="8"/>
        <v>0</v>
      </c>
      <c r="L80" s="7" t="s">
        <v>70</v>
      </c>
      <c r="M80" s="7" t="s">
        <v>13</v>
      </c>
      <c r="N80" s="3"/>
      <c r="O80" s="3"/>
    </row>
    <row r="81" spans="1:15">
      <c r="A81" s="7" t="s">
        <v>246</v>
      </c>
      <c r="B81" s="7" t="s">
        <v>247</v>
      </c>
      <c r="C81" s="7" t="s">
        <v>248</v>
      </c>
      <c r="D81" s="7" t="s">
        <v>61</v>
      </c>
      <c r="E81" s="14">
        <v>6</v>
      </c>
      <c r="F81" s="14"/>
      <c r="G81" s="14">
        <f>E81*F81</f>
        <v>0</v>
      </c>
      <c r="H81" s="14"/>
      <c r="I81" s="14">
        <f>E81*H81</f>
        <v>0</v>
      </c>
      <c r="J81" s="14">
        <f t="shared" si="8"/>
        <v>0</v>
      </c>
      <c r="K81" s="14">
        <f t="shared" si="8"/>
        <v>0</v>
      </c>
      <c r="L81" s="7" t="s">
        <v>76</v>
      </c>
      <c r="M81" s="7" t="s">
        <v>13</v>
      </c>
      <c r="N81" s="3"/>
      <c r="O81" s="3"/>
    </row>
    <row r="82" spans="1:15">
      <c r="A82" s="7" t="s">
        <v>249</v>
      </c>
      <c r="B82" s="7" t="s">
        <v>250</v>
      </c>
      <c r="C82" s="7" t="s">
        <v>251</v>
      </c>
      <c r="D82" s="7" t="s">
        <v>61</v>
      </c>
      <c r="E82" s="14">
        <v>2</v>
      </c>
      <c r="F82" s="14"/>
      <c r="G82" s="14">
        <f>E82*F82</f>
        <v>0</v>
      </c>
      <c r="H82" s="14"/>
      <c r="I82" s="14">
        <f>E82*H82</f>
        <v>0</v>
      </c>
      <c r="J82" s="14">
        <f t="shared" si="8"/>
        <v>0</v>
      </c>
      <c r="K82" s="14">
        <f t="shared" si="8"/>
        <v>0</v>
      </c>
      <c r="L82" s="7" t="s">
        <v>63</v>
      </c>
      <c r="M82" s="7" t="s">
        <v>13</v>
      </c>
      <c r="N82" s="3"/>
      <c r="O82" s="3"/>
    </row>
    <row r="83" spans="1:15">
      <c r="A83" s="5" t="s">
        <v>13</v>
      </c>
      <c r="B83" s="5" t="s">
        <v>13</v>
      </c>
      <c r="C83" s="5" t="s">
        <v>252</v>
      </c>
      <c r="D83" s="5" t="s">
        <v>13</v>
      </c>
      <c r="E83" s="15"/>
      <c r="F83" s="15"/>
      <c r="G83" s="15">
        <f>SUM(G69:G82)</f>
        <v>0</v>
      </c>
      <c r="H83" s="15"/>
      <c r="I83" s="15">
        <f>SUM(I69:I82)</f>
        <v>0</v>
      </c>
      <c r="J83" s="15"/>
      <c r="K83" s="15">
        <f>SUM(K69:K82)</f>
        <v>0</v>
      </c>
      <c r="L83" s="5" t="s">
        <v>13</v>
      </c>
      <c r="M83" s="5" t="s">
        <v>13</v>
      </c>
      <c r="N83" s="3"/>
      <c r="O83" s="3"/>
    </row>
    <row r="84" spans="1:15">
      <c r="A84" s="4" t="s">
        <v>13</v>
      </c>
      <c r="B84" s="4" t="s">
        <v>13</v>
      </c>
      <c r="C84" s="4" t="s">
        <v>253</v>
      </c>
      <c r="D84" s="4" t="s">
        <v>13</v>
      </c>
      <c r="E84" s="13"/>
      <c r="F84" s="13"/>
      <c r="G84" s="13">
        <f>SUM(G68:G82)</f>
        <v>0</v>
      </c>
      <c r="H84" s="13"/>
      <c r="I84" s="13">
        <f>SUM(I68:I82)</f>
        <v>0</v>
      </c>
      <c r="J84" s="13"/>
      <c r="K84" s="13">
        <f>SUM(K68:K82)</f>
        <v>0</v>
      </c>
      <c r="L84" s="4" t="s">
        <v>13</v>
      </c>
      <c r="M84" s="4" t="s">
        <v>13</v>
      </c>
      <c r="N84" s="3"/>
      <c r="O84" s="3"/>
    </row>
    <row r="85" spans="1:15">
      <c r="A85" s="4" t="s">
        <v>13</v>
      </c>
      <c r="B85" s="4" t="s">
        <v>13</v>
      </c>
      <c r="C85" s="4" t="s">
        <v>254</v>
      </c>
      <c r="D85" s="4" t="s">
        <v>13</v>
      </c>
      <c r="E85" s="13"/>
      <c r="F85" s="13"/>
      <c r="G85" s="13"/>
      <c r="H85" s="13"/>
      <c r="I85" s="13"/>
      <c r="J85" s="13"/>
      <c r="K85" s="13"/>
      <c r="L85" s="4" t="s">
        <v>13</v>
      </c>
      <c r="M85" s="4" t="s">
        <v>13</v>
      </c>
      <c r="N85" s="3"/>
      <c r="O85" s="3"/>
    </row>
    <row r="86" spans="1:15">
      <c r="A86" s="16" t="s">
        <v>255</v>
      </c>
      <c r="B86" s="16" t="s">
        <v>13</v>
      </c>
      <c r="C86" s="16" t="s">
        <v>256</v>
      </c>
      <c r="D86" s="16" t="s">
        <v>13</v>
      </c>
      <c r="E86" s="17"/>
      <c r="F86" s="17"/>
      <c r="G86" s="17"/>
      <c r="H86" s="17"/>
      <c r="I86" s="17"/>
      <c r="J86" s="17"/>
      <c r="K86" s="17"/>
      <c r="L86" s="16" t="s">
        <v>13</v>
      </c>
      <c r="M86" s="16" t="s">
        <v>13</v>
      </c>
      <c r="N86" s="3"/>
      <c r="O86" s="3"/>
    </row>
    <row r="87" spans="1:15">
      <c r="A87" s="7" t="s">
        <v>257</v>
      </c>
      <c r="B87" s="7" t="s">
        <v>258</v>
      </c>
      <c r="C87" s="7" t="s">
        <v>259</v>
      </c>
      <c r="D87" s="7" t="s">
        <v>260</v>
      </c>
      <c r="E87" s="14">
        <v>0.5</v>
      </c>
      <c r="F87" s="14"/>
      <c r="G87" s="14">
        <f>E87*F87</f>
        <v>0</v>
      </c>
      <c r="H87" s="14"/>
      <c r="I87" s="14">
        <f>E87*H87</f>
        <v>0</v>
      </c>
      <c r="J87" s="14">
        <f>F87+H87</f>
        <v>0</v>
      </c>
      <c r="K87" s="14">
        <f>G87+I87</f>
        <v>0</v>
      </c>
      <c r="L87" s="7" t="s">
        <v>261</v>
      </c>
      <c r="M87" s="7" t="s">
        <v>13</v>
      </c>
      <c r="N87" s="3"/>
      <c r="O87" s="3"/>
    </row>
    <row r="88" spans="1:15">
      <c r="A88" s="16" t="s">
        <v>262</v>
      </c>
      <c r="B88" s="16" t="s">
        <v>13</v>
      </c>
      <c r="C88" s="16" t="s">
        <v>263</v>
      </c>
      <c r="D88" s="16" t="s">
        <v>13</v>
      </c>
      <c r="E88" s="17"/>
      <c r="F88" s="17"/>
      <c r="G88" s="17"/>
      <c r="H88" s="17"/>
      <c r="I88" s="17"/>
      <c r="J88" s="17"/>
      <c r="K88" s="17"/>
      <c r="L88" s="16" t="s">
        <v>13</v>
      </c>
      <c r="M88" s="16" t="s">
        <v>13</v>
      </c>
      <c r="N88" s="3"/>
      <c r="O88" s="3"/>
    </row>
    <row r="89" spans="1:15">
      <c r="A89" s="7" t="s">
        <v>264</v>
      </c>
      <c r="B89" s="7" t="s">
        <v>265</v>
      </c>
      <c r="C89" s="7" t="s">
        <v>266</v>
      </c>
      <c r="D89" s="7" t="s">
        <v>142</v>
      </c>
      <c r="E89" s="14">
        <v>120</v>
      </c>
      <c r="F89" s="14"/>
      <c r="G89" s="14">
        <f>E89*F89</f>
        <v>0</v>
      </c>
      <c r="H89" s="14"/>
      <c r="I89" s="14">
        <f>E89*H89</f>
        <v>0</v>
      </c>
      <c r="J89" s="14">
        <f>F89+H89</f>
        <v>0</v>
      </c>
      <c r="K89" s="14">
        <f>G89+I89</f>
        <v>0</v>
      </c>
      <c r="L89" s="7" t="s">
        <v>267</v>
      </c>
      <c r="M89" s="7" t="s">
        <v>13</v>
      </c>
      <c r="N89" s="3"/>
      <c r="O89" s="3"/>
    </row>
    <row r="90" spans="1:15">
      <c r="A90" s="16" t="s">
        <v>268</v>
      </c>
      <c r="B90" s="16" t="s">
        <v>13</v>
      </c>
      <c r="C90" s="16" t="s">
        <v>269</v>
      </c>
      <c r="D90" s="16" t="s">
        <v>13</v>
      </c>
      <c r="E90" s="17"/>
      <c r="F90" s="17"/>
      <c r="G90" s="17"/>
      <c r="H90" s="17"/>
      <c r="I90" s="17"/>
      <c r="J90" s="17"/>
      <c r="K90" s="17"/>
      <c r="L90" s="16" t="s">
        <v>13</v>
      </c>
      <c r="M90" s="16" t="s">
        <v>13</v>
      </c>
      <c r="N90" s="3"/>
      <c r="O90" s="3"/>
    </row>
    <row r="91" spans="1:15">
      <c r="A91" s="7" t="s">
        <v>270</v>
      </c>
      <c r="B91" s="7" t="s">
        <v>271</v>
      </c>
      <c r="C91" s="7" t="s">
        <v>266</v>
      </c>
      <c r="D91" s="7" t="s">
        <v>142</v>
      </c>
      <c r="E91" s="14">
        <v>120</v>
      </c>
      <c r="F91" s="14"/>
      <c r="G91" s="14">
        <f>E91*F91</f>
        <v>0</v>
      </c>
      <c r="H91" s="14"/>
      <c r="I91" s="14">
        <f>E91*H91</f>
        <v>0</v>
      </c>
      <c r="J91" s="14">
        <f>F91+H91</f>
        <v>0</v>
      </c>
      <c r="K91" s="14">
        <f>G91+I91</f>
        <v>0</v>
      </c>
      <c r="L91" s="7" t="s">
        <v>267</v>
      </c>
      <c r="M91" s="7" t="s">
        <v>13</v>
      </c>
      <c r="N91" s="3"/>
      <c r="O91" s="3"/>
    </row>
    <row r="92" spans="1:15">
      <c r="A92" s="16" t="s">
        <v>272</v>
      </c>
      <c r="B92" s="16" t="s">
        <v>13</v>
      </c>
      <c r="C92" s="16" t="s">
        <v>273</v>
      </c>
      <c r="D92" s="16" t="s">
        <v>13</v>
      </c>
      <c r="E92" s="17"/>
      <c r="F92" s="17"/>
      <c r="G92" s="17"/>
      <c r="H92" s="17"/>
      <c r="I92" s="17"/>
      <c r="J92" s="17"/>
      <c r="K92" s="17"/>
      <c r="L92" s="16" t="s">
        <v>13</v>
      </c>
      <c r="M92" s="16" t="s">
        <v>13</v>
      </c>
      <c r="N92" s="3"/>
      <c r="O92" s="3"/>
    </row>
    <row r="93" spans="1:15">
      <c r="A93" s="7" t="s">
        <v>274</v>
      </c>
      <c r="B93" s="7" t="s">
        <v>275</v>
      </c>
      <c r="C93" s="7" t="s">
        <v>276</v>
      </c>
      <c r="D93" s="7" t="s">
        <v>277</v>
      </c>
      <c r="E93" s="14">
        <v>42</v>
      </c>
      <c r="F93" s="14"/>
      <c r="G93" s="14">
        <f>E93*F93</f>
        <v>0</v>
      </c>
      <c r="H93" s="14"/>
      <c r="I93" s="14">
        <f>E93*H93</f>
        <v>0</v>
      </c>
      <c r="J93" s="14">
        <f>F93+H93</f>
        <v>0</v>
      </c>
      <c r="K93" s="14">
        <f>G93+I93</f>
        <v>0</v>
      </c>
      <c r="L93" s="7" t="s">
        <v>278</v>
      </c>
      <c r="M93" s="7" t="s">
        <v>13</v>
      </c>
      <c r="N93" s="3"/>
      <c r="O93" s="3"/>
    </row>
    <row r="94" spans="1:15">
      <c r="A94" s="16" t="s">
        <v>272</v>
      </c>
      <c r="B94" s="16" t="s">
        <v>13</v>
      </c>
      <c r="C94" s="16" t="s">
        <v>273</v>
      </c>
      <c r="D94" s="16" t="s">
        <v>13</v>
      </c>
      <c r="E94" s="17"/>
      <c r="F94" s="17"/>
      <c r="G94" s="17"/>
      <c r="H94" s="17"/>
      <c r="I94" s="17"/>
      <c r="J94" s="17"/>
      <c r="K94" s="17"/>
      <c r="L94" s="16" t="s">
        <v>13</v>
      </c>
      <c r="M94" s="16" t="s">
        <v>13</v>
      </c>
      <c r="N94" s="3"/>
      <c r="O94" s="3"/>
    </row>
    <row r="95" spans="1:15">
      <c r="A95" s="7" t="s">
        <v>279</v>
      </c>
      <c r="B95" s="7" t="s">
        <v>280</v>
      </c>
      <c r="C95" s="7" t="s">
        <v>281</v>
      </c>
      <c r="D95" s="7" t="s">
        <v>277</v>
      </c>
      <c r="E95" s="14">
        <v>24.5</v>
      </c>
      <c r="F95" s="14"/>
      <c r="G95" s="14">
        <f>E95*F95</f>
        <v>0</v>
      </c>
      <c r="H95" s="14"/>
      <c r="I95" s="14">
        <f>E95*H95</f>
        <v>0</v>
      </c>
      <c r="J95" s="14">
        <f t="shared" ref="J95:K98" si="9">F95+H95</f>
        <v>0</v>
      </c>
      <c r="K95" s="14">
        <f t="shared" si="9"/>
        <v>0</v>
      </c>
      <c r="L95" s="7" t="s">
        <v>282</v>
      </c>
      <c r="M95" s="7" t="s">
        <v>13</v>
      </c>
      <c r="N95" s="3"/>
      <c r="O95" s="3"/>
    </row>
    <row r="96" spans="1:15">
      <c r="A96" s="7" t="s">
        <v>283</v>
      </c>
      <c r="B96" s="7" t="s">
        <v>284</v>
      </c>
      <c r="C96" s="7" t="s">
        <v>285</v>
      </c>
      <c r="D96" s="7" t="s">
        <v>277</v>
      </c>
      <c r="E96" s="14">
        <v>24.5</v>
      </c>
      <c r="F96" s="14"/>
      <c r="G96" s="14">
        <f>E96*F96</f>
        <v>0</v>
      </c>
      <c r="H96" s="14"/>
      <c r="I96" s="14">
        <f>E96*H96</f>
        <v>0</v>
      </c>
      <c r="J96" s="14">
        <f t="shared" si="9"/>
        <v>0</v>
      </c>
      <c r="K96" s="14">
        <f t="shared" si="9"/>
        <v>0</v>
      </c>
      <c r="L96" s="7" t="s">
        <v>282</v>
      </c>
      <c r="M96" s="7" t="s">
        <v>13</v>
      </c>
      <c r="N96" s="3"/>
      <c r="O96" s="3"/>
    </row>
    <row r="97" spans="1:15">
      <c r="A97" s="7" t="s">
        <v>13</v>
      </c>
      <c r="B97" s="7" t="s">
        <v>286</v>
      </c>
      <c r="C97" s="7" t="s">
        <v>287</v>
      </c>
      <c r="D97" s="7" t="s">
        <v>277</v>
      </c>
      <c r="E97" s="14">
        <v>32</v>
      </c>
      <c r="F97" s="14"/>
      <c r="G97" s="14">
        <f>E97*F97</f>
        <v>0</v>
      </c>
      <c r="H97" s="14"/>
      <c r="I97" s="14">
        <f>E97*H97</f>
        <v>0</v>
      </c>
      <c r="J97" s="14">
        <f t="shared" si="9"/>
        <v>0</v>
      </c>
      <c r="K97" s="14">
        <f t="shared" si="9"/>
        <v>0</v>
      </c>
      <c r="L97" s="7" t="s">
        <v>288</v>
      </c>
      <c r="M97" s="7" t="s">
        <v>13</v>
      </c>
      <c r="N97" s="3"/>
      <c r="O97" s="3"/>
    </row>
    <row r="98" spans="1:15">
      <c r="A98" s="7" t="s">
        <v>13</v>
      </c>
      <c r="B98" s="7" t="s">
        <v>289</v>
      </c>
      <c r="C98" s="7" t="s">
        <v>290</v>
      </c>
      <c r="D98" s="7" t="s">
        <v>277</v>
      </c>
      <c r="E98" s="14">
        <v>32</v>
      </c>
      <c r="F98" s="14"/>
      <c r="G98" s="14">
        <f>E98*F98</f>
        <v>0</v>
      </c>
      <c r="H98" s="14"/>
      <c r="I98" s="14">
        <f>E98*H98</f>
        <v>0</v>
      </c>
      <c r="J98" s="14">
        <f t="shared" si="9"/>
        <v>0</v>
      </c>
      <c r="K98" s="14">
        <f t="shared" si="9"/>
        <v>0</v>
      </c>
      <c r="L98" s="7" t="s">
        <v>288</v>
      </c>
      <c r="M98" s="7" t="s">
        <v>13</v>
      </c>
      <c r="N98" s="3"/>
      <c r="O98" s="3"/>
    </row>
    <row r="99" spans="1:15">
      <c r="A99" s="16" t="s">
        <v>291</v>
      </c>
      <c r="B99" s="16" t="s">
        <v>13</v>
      </c>
      <c r="C99" s="16" t="s">
        <v>292</v>
      </c>
      <c r="D99" s="16" t="s">
        <v>13</v>
      </c>
      <c r="E99" s="17"/>
      <c r="F99" s="17"/>
      <c r="G99" s="17"/>
      <c r="H99" s="17"/>
      <c r="I99" s="17"/>
      <c r="J99" s="17"/>
      <c r="K99" s="17"/>
      <c r="L99" s="16" t="s">
        <v>13</v>
      </c>
      <c r="M99" s="16" t="s">
        <v>13</v>
      </c>
      <c r="N99" s="3"/>
      <c r="O99" s="3"/>
    </row>
    <row r="100" spans="1:15">
      <c r="A100" s="7" t="s">
        <v>293</v>
      </c>
      <c r="B100" s="7" t="s">
        <v>294</v>
      </c>
      <c r="C100" s="7" t="s">
        <v>295</v>
      </c>
      <c r="D100" s="7" t="s">
        <v>142</v>
      </c>
      <c r="E100" s="14">
        <v>120</v>
      </c>
      <c r="F100" s="14"/>
      <c r="G100" s="14">
        <f>E100*F100</f>
        <v>0</v>
      </c>
      <c r="H100" s="14"/>
      <c r="I100" s="14">
        <f>E100*H100</f>
        <v>0</v>
      </c>
      <c r="J100" s="14">
        <f>F100+H100</f>
        <v>0</v>
      </c>
      <c r="K100" s="14">
        <f>G100+I100</f>
        <v>0</v>
      </c>
      <c r="L100" s="7" t="s">
        <v>267</v>
      </c>
      <c r="M100" s="7" t="s">
        <v>13</v>
      </c>
      <c r="N100" s="3"/>
      <c r="O100" s="3"/>
    </row>
    <row r="101" spans="1:15">
      <c r="A101" s="4" t="s">
        <v>13</v>
      </c>
      <c r="B101" s="4" t="s">
        <v>13</v>
      </c>
      <c r="C101" s="4" t="s">
        <v>296</v>
      </c>
      <c r="D101" s="4" t="s">
        <v>13</v>
      </c>
      <c r="E101" s="13"/>
      <c r="F101" s="13"/>
      <c r="G101" s="13">
        <f>SUM(G86:G100)</f>
        <v>0</v>
      </c>
      <c r="H101" s="13"/>
      <c r="I101" s="13">
        <f>SUM(I86:I100)</f>
        <v>0</v>
      </c>
      <c r="J101" s="13"/>
      <c r="K101" s="13">
        <f>SUM(K86:K100)</f>
        <v>0</v>
      </c>
      <c r="L101" s="4" t="s">
        <v>13</v>
      </c>
      <c r="M101" s="4" t="s">
        <v>13</v>
      </c>
      <c r="N101" s="3"/>
      <c r="O101" s="3"/>
    </row>
    <row r="102" spans="1:15">
      <c r="A102" s="7" t="s">
        <v>13</v>
      </c>
      <c r="B102" s="7" t="s">
        <v>13</v>
      </c>
      <c r="C102" s="7" t="s">
        <v>297</v>
      </c>
      <c r="D102" s="7" t="s">
        <v>13</v>
      </c>
      <c r="E102" s="14"/>
      <c r="F102" s="14"/>
      <c r="G102" s="14"/>
      <c r="H102" s="14"/>
      <c r="I102" s="14"/>
      <c r="J102" s="14">
        <f>F102+H102</f>
        <v>0</v>
      </c>
      <c r="K102" s="14">
        <f>G102+I102</f>
        <v>0</v>
      </c>
      <c r="L102" s="7" t="s">
        <v>13</v>
      </c>
      <c r="M102" s="7" t="s">
        <v>13</v>
      </c>
      <c r="N102" s="3"/>
      <c r="O10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 ht="26.25">
      <c r="A5" s="2" t="s">
        <v>8</v>
      </c>
      <c r="B5" s="6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13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13</v>
      </c>
      <c r="C12" s="3"/>
    </row>
    <row r="13" spans="1:3">
      <c r="A13" s="2" t="s">
        <v>21</v>
      </c>
      <c r="B13" s="5" t="s">
        <v>22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25</v>
      </c>
      <c r="B16" s="8" t="s">
        <v>13</v>
      </c>
      <c r="C16" s="3"/>
    </row>
    <row r="17" spans="1:3">
      <c r="A17" s="2" t="s">
        <v>26</v>
      </c>
      <c r="B17" s="8" t="s">
        <v>13</v>
      </c>
      <c r="C17" s="3"/>
    </row>
    <row r="18" spans="1:3">
      <c r="A18" s="2" t="s">
        <v>27</v>
      </c>
      <c r="B18" s="8" t="s">
        <v>13</v>
      </c>
      <c r="C18" s="3"/>
    </row>
    <row r="19" spans="1:3">
      <c r="A19" s="2" t="s">
        <v>28</v>
      </c>
      <c r="B19" s="8" t="s">
        <v>13</v>
      </c>
      <c r="C19" s="3"/>
    </row>
    <row r="20" spans="1:3">
      <c r="A20" s="2" t="s">
        <v>29</v>
      </c>
      <c r="B20" s="8" t="s">
        <v>13</v>
      </c>
      <c r="C20" s="3"/>
    </row>
    <row r="21" spans="1:3">
      <c r="A21" s="2" t="s">
        <v>30</v>
      </c>
      <c r="B21" s="8" t="s">
        <v>13</v>
      </c>
      <c r="C21" s="3"/>
    </row>
    <row r="22" spans="1:3">
      <c r="A22" s="2" t="s">
        <v>31</v>
      </c>
      <c r="B22" s="8" t="s">
        <v>13</v>
      </c>
      <c r="C22" s="3"/>
    </row>
    <row r="23" spans="1:3">
      <c r="A23" s="2" t="s">
        <v>32</v>
      </c>
      <c r="B23" s="8" t="s">
        <v>13</v>
      </c>
      <c r="C23" s="3"/>
    </row>
    <row r="24" spans="1:3">
      <c r="A24" s="2" t="s">
        <v>33</v>
      </c>
      <c r="B24" s="8" t="s">
        <v>13</v>
      </c>
      <c r="C24" s="3"/>
    </row>
    <row r="25" spans="1:3">
      <c r="A25" s="2" t="s">
        <v>34</v>
      </c>
      <c r="B25" s="8" t="s">
        <v>13</v>
      </c>
      <c r="C25" s="3"/>
    </row>
    <row r="26" spans="1:3">
      <c r="A26" s="2" t="s">
        <v>35</v>
      </c>
      <c r="B26" s="8" t="s">
        <v>13</v>
      </c>
      <c r="C26" s="3"/>
    </row>
    <row r="27" spans="1:3">
      <c r="A27" s="2" t="s">
        <v>36</v>
      </c>
      <c r="B27" s="8" t="s">
        <v>13</v>
      </c>
      <c r="C27" s="3"/>
    </row>
    <row r="28" spans="1:3">
      <c r="A28" s="2" t="s">
        <v>37</v>
      </c>
      <c r="B28" s="8" t="s">
        <v>13</v>
      </c>
      <c r="C28" s="3"/>
    </row>
    <row r="29" spans="1:3">
      <c r="A29" s="2" t="s">
        <v>38</v>
      </c>
      <c r="B29" s="8" t="s">
        <v>13</v>
      </c>
      <c r="C29" s="3"/>
    </row>
    <row r="30" spans="1:3">
      <c r="A30" s="2" t="s">
        <v>39</v>
      </c>
      <c r="B30" s="8" t="s">
        <v>13</v>
      </c>
      <c r="C30" s="3"/>
    </row>
    <row r="31" spans="1:3" ht="24.75">
      <c r="A31" s="9" t="s">
        <v>40</v>
      </c>
      <c r="B31" s="8" t="s">
        <v>41</v>
      </c>
      <c r="C31" s="3"/>
    </row>
    <row r="32" spans="1:3">
      <c r="A32" s="2" t="s">
        <v>42</v>
      </c>
      <c r="B32" s="8" t="s">
        <v>43</v>
      </c>
      <c r="C32" s="3"/>
    </row>
    <row r="33" spans="1:2">
      <c r="A33" s="1" t="s">
        <v>44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Novák</dc:creator>
  <cp:lastModifiedBy>Adam Novák</cp:lastModifiedBy>
  <dcterms:created xsi:type="dcterms:W3CDTF">2022-05-02T13:39:54Z</dcterms:created>
  <dcterms:modified xsi:type="dcterms:W3CDTF">2022-05-02T13:40:12Z</dcterms:modified>
</cp:coreProperties>
</file>